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7950" activeTab="0"/>
  </bookViews>
  <sheets>
    <sheet name="1" sheetId="1" r:id="rId1"/>
    <sheet name="2" sheetId="2" r:id="rId2"/>
    <sheet name="5" sheetId="3" r:id="rId3"/>
    <sheet name="6" sheetId="4" r:id="rId4"/>
  </sheets>
  <definedNames>
    <definedName name="Е14">#REF!</definedName>
    <definedName name="_xlnm.Print_Titles" localSheetId="0">'1'!$8:$10</definedName>
    <definedName name="_xlnm.Print_Titles" localSheetId="1">'2'!$8:$8</definedName>
    <definedName name="_xlnm.Print_Titles" localSheetId="2">'5'!$8:$9</definedName>
    <definedName name="_xlnm.Print_Area" localSheetId="1">'2'!$A$1:$F$19</definedName>
    <definedName name="_xlnm.Print_Area" localSheetId="2">'5'!$A$1:$S$68</definedName>
    <definedName name="_xlnm.Print_Area" localSheetId="3">'6'!$A$1:$K$108</definedName>
  </definedNames>
  <calcPr fullCalcOnLoad="1"/>
</workbook>
</file>

<file path=xl/sharedStrings.xml><?xml version="1.0" encoding="utf-8"?>
<sst xmlns="http://schemas.openxmlformats.org/spreadsheetml/2006/main" count="367" uniqueCount="168">
  <si>
    <t>№ п/п</t>
  </si>
  <si>
    <t>Наименование целевого показателя</t>
  </si>
  <si>
    <t>Единица измерения</t>
  </si>
  <si>
    <t>отчет</t>
  </si>
  <si>
    <t>прогноз</t>
  </si>
  <si>
    <t>2013 г.</t>
  </si>
  <si>
    <t>2014 г.</t>
  </si>
  <si>
    <t>2015 г.</t>
  </si>
  <si>
    <t>2016 г.</t>
  </si>
  <si>
    <t>2017 г.</t>
  </si>
  <si>
    <t>2018 г.</t>
  </si>
  <si>
    <t>Наименование подпрограммы,                                                основного мероприятия</t>
  </si>
  <si>
    <t>Срок выполнения</t>
  </si>
  <si>
    <t>1.</t>
  </si>
  <si>
    <t>ПП</t>
  </si>
  <si>
    <t>ОМ</t>
  </si>
  <si>
    <t>ГРБС</t>
  </si>
  <si>
    <t>Рз</t>
  </si>
  <si>
    <t>Пр</t>
  </si>
  <si>
    <t>ЦС</t>
  </si>
  <si>
    <t>ВР</t>
  </si>
  <si>
    <t>Администратор, соисполнитель</t>
  </si>
  <si>
    <t>Код бюджетной классификации</t>
  </si>
  <si>
    <t>Статус</t>
  </si>
  <si>
    <t>Источник финансирования</t>
  </si>
  <si>
    <t>Подпрограмма</t>
  </si>
  <si>
    <t>Основное мероприятие</t>
  </si>
  <si>
    <t>1.1.</t>
  </si>
  <si>
    <t>1.2.</t>
  </si>
  <si>
    <t>Исполнитель основного мероприятия</t>
  </si>
  <si>
    <t xml:space="preserve">                                                                                                  к Государственной программе Республики Алтай                                            «Экономическая политика» на 2013-2018 годы </t>
  </si>
  <si>
    <t>1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</si>
  <si>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</si>
  <si>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</si>
  <si>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</si>
  <si>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</si>
  <si>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Сведения о составе и значениях целевых показателей муниципаьной программы</t>
  </si>
  <si>
    <t>Наименование муниципаьной программы:</t>
  </si>
  <si>
    <t>Администратор муниципальной программы:</t>
  </si>
  <si>
    <t xml:space="preserve">Ресурсное обеспечение реализации муниципальной программы за счет средств местного бюджета 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</si>
  <si>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</si>
  <si>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</si>
  <si>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</si>
  <si>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</si>
  <si>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</si>
  <si>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МП</t>
  </si>
  <si>
    <t xml:space="preserve"> Подпрограмма </t>
  </si>
  <si>
    <t>2.2.</t>
  </si>
  <si>
    <t xml:space="preserve">Муниципальная программа «Повышение эффективности систем жизнеобеспечения МО «Усть-Канский район»   </t>
  </si>
  <si>
    <t xml:space="preserve"> Подпрограмма  " Развитие жилищно-коммунального хозяйства"</t>
  </si>
  <si>
    <t>%</t>
  </si>
  <si>
    <t>кв.м. на 1 чел.</t>
  </si>
  <si>
    <t>ед.</t>
  </si>
  <si>
    <t>доля населения, проживающая на подверженных негативному воздействию вод территориях, защищенного в результате  мероприятий по повышению защищенности от негативного воздействия вод, от общего количества населения, проживающего на таких территориях, %;</t>
  </si>
  <si>
    <t xml:space="preserve">ПРИЛОЖЕНИЕ № 1                                                           к муниципаьной программе  МО "Усть-Канский район"                                            «Повышение эффективности систем жизнеобеспечения МО «Усть-Канский район»» </t>
  </si>
  <si>
    <t>Повышение эффективности систем жизнеобеспечения МО «Усть-Канский район»</t>
  </si>
  <si>
    <t xml:space="preserve">ПРИЛОЖЕНИЕ № 2                                                          к муниципаьной программе  МО "Усть-Канский район"                                          «Повышение эффективности систем жизнеобеспечения МО «Усть-Канский район» </t>
  </si>
  <si>
    <t>Повышение эффективности систем жизнеобеспечения МО «Усть-Канский район</t>
  </si>
  <si>
    <t xml:space="preserve">Муниципальная программа «Повышение эффективности систем жизнеобеспечения МО «Усть-Канский район» </t>
  </si>
  <si>
    <t xml:space="preserve">подпрограмма "Повышение эффективности деятельности органов местного самоуправления по обеспечению безопасности населения                                               </t>
  </si>
  <si>
    <t>Профилактика проявлений терроризма и экстремизма</t>
  </si>
  <si>
    <t>Администрация МО "Усть-Канский район" ( отдел  капитального строительства).</t>
  </si>
  <si>
    <t>3.1.</t>
  </si>
  <si>
    <t>3.2.</t>
  </si>
  <si>
    <t>3.3.</t>
  </si>
  <si>
    <t>отдел капитального строительства</t>
  </si>
  <si>
    <t>отдел архитектуры и градостроительства</t>
  </si>
  <si>
    <t>Развитие жилищно-коммунального хозяйства</t>
  </si>
  <si>
    <t xml:space="preserve">Повышение эффективности систем жизнеобеспечения </t>
  </si>
  <si>
    <t xml:space="preserve">Повышение эффективности деятельности ОМС по обеспечению безопасности населения </t>
  </si>
  <si>
    <t>Повышение эффективности систем жизнеобеспечения</t>
  </si>
  <si>
    <t xml:space="preserve">ПРИЛОЖЕНИЕ № 6                                                                      к муниципаьной программе  МО "Усть-Канский район"                                          «Повышение эффективности систем жизнеобеспечения» </t>
  </si>
  <si>
    <t xml:space="preserve">ПРИЛОЖЕНИЕ № 5                                              к муниципаьной программе  МО "Усть-Канский район"                                         «Повышение эффективности систем жизнеобеспечения» </t>
  </si>
  <si>
    <t>количество мероприятий, направленных на формирование нетерпимости ко всем фактам экстремистических и террористических проявлений</t>
  </si>
  <si>
    <t>2019 г.</t>
  </si>
  <si>
    <t>2014-2019 годы</t>
  </si>
  <si>
    <t>2014-2098 годы</t>
  </si>
  <si>
    <t>МКУ «По делам ГОЧС и ЕДДС»)</t>
  </si>
  <si>
    <t xml:space="preserve">всего </t>
  </si>
  <si>
    <t>Повышение эффективности и качества работы отдела капитального строительства</t>
  </si>
  <si>
    <t xml:space="preserve">Обеспечивающая подпрограмма  </t>
  </si>
  <si>
    <t>Муниципальное бюджетное учреждение «Управление  по обеспечению деятельности администрации Усть-Канского района</t>
  </si>
  <si>
    <t>расходы местного бюджета, тысяч рублей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</si>
  <si>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</si>
  <si>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Обеспечивающая подпрограмма</t>
  </si>
  <si>
    <t>Повышение эффективности управления в МКУ ГО ЧС и ЕДДС</t>
  </si>
  <si>
    <t>Повышение эффективности управления в МБУ «Управление  по обеспечению деятельности администрации Усть-Канского района (аймака)</t>
  </si>
  <si>
    <t>Развитие внутренней инфраструктуры/Развитие дорожно-транспортного комплекса</t>
  </si>
  <si>
    <t>основное мероприятие</t>
  </si>
  <si>
    <t>Повышение безопасности дорожного движения</t>
  </si>
  <si>
    <t>Развитие транспортной инфраструктуры</t>
  </si>
  <si>
    <t>Обеспечение населения доступным и комфортным жильем</t>
  </si>
  <si>
    <t>Повышение энергетической эффективностив жилищно-коммунальной сфере</t>
  </si>
  <si>
    <t>Повышение доступности услуг водоснабжения и водоотведения, обеспечение питьевой водой нормативного качества для накселения</t>
  </si>
  <si>
    <t>Развитие и модернизация инфраструктуры по хранению  ТКО и ЖБО</t>
  </si>
  <si>
    <t>Развитие системы электроэнергетики</t>
  </si>
  <si>
    <t>Утверждение документов территориального планирования муниципального образования"</t>
  </si>
  <si>
    <t xml:space="preserve">"Комплексные меры профилактики правонарушений" </t>
  </si>
  <si>
    <t>Обеспечение защиты населения и территории от чрезвычайных ситуаций природного и техногенного характера, обеспечение пожарной безопасности людей, защиты населения от  негативного воздействия водных ресурсов"</t>
  </si>
  <si>
    <t>"Обеспечение пожарной безопасности людей"</t>
  </si>
  <si>
    <t xml:space="preserve"> Админитсрация Усть-Канского района (аймака)</t>
  </si>
  <si>
    <t>МБУ «Управление  по обеспечению деятельности администрации Усть-Канского района (аймака)</t>
  </si>
  <si>
    <t xml:space="preserve"> "Профилактика проявлений терроризма и экстремизма </t>
  </si>
  <si>
    <t>Код муниципальной программы, подпрограммы, основного мероприятия</t>
  </si>
  <si>
    <t>Обеспеченность жильем населения</t>
  </si>
  <si>
    <t>Администрация Усть-Канского района (аймака) - отдел архитектуры и ЖКХ, МБУ «Управление по обеспечению деятельности администрации Усть-Канского района (аймака), МКУ «По делам ГОЧС и ЕДДС»</t>
  </si>
  <si>
    <t>уровень износа коммунальной инффраструктуры</t>
  </si>
  <si>
    <t xml:space="preserve">Удельный вес дорог с твердым покрытием в общей протяженности дорог, %   </t>
  </si>
  <si>
    <t>км</t>
  </si>
  <si>
    <t>количество отремонтированных  искусственных сооружений на автомобильных дорогах общего пользования местного значения</t>
  </si>
  <si>
    <t>протяженность отремонтированных дорог местного значения (ремонт)</t>
  </si>
  <si>
    <t>прирост введенной общей площади жилых помещений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</si>
  <si>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</si>
  <si>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количество введенных объектов водоснабжения</t>
  </si>
  <si>
    <t>количество зарегистрированных случаев ЧС и пожаров</t>
  </si>
  <si>
    <t>Обеспечение  населения доступным и комфортным жильем</t>
  </si>
  <si>
    <t xml:space="preserve"> Администрация Усть-Канского района (аймака) ( отдел  архитектуры и ЖКХ).</t>
  </si>
  <si>
    <t>Целевой показатель подпрограммы</t>
  </si>
  <si>
    <t>Повышение энерегтической эффективности в жилищно-коммунального сфере</t>
  </si>
  <si>
    <t>Администрация Усть-Канского района (аймака) ( отдел  архитектуры и ЖКХ).</t>
  </si>
  <si>
    <t>Доля потерь тепловой энергии в суммарном объеме отпуска тепловой энергии, количество введенных объектов водоснабжения</t>
  </si>
  <si>
    <t>Подпрограмма «Развитие жи лищно-коммунального комплекса »</t>
  </si>
  <si>
    <t xml:space="preserve"> Подпрограмма  " Развитие дорожно - транспортного комплекса"</t>
  </si>
  <si>
    <t>Целевой показатель программы, для достижения которого реализуется основное мероприятие подпрограммы</t>
  </si>
  <si>
    <t>Комплексные меры профилактики правонарушений</t>
  </si>
  <si>
    <t>Администрация Усть-Канского района (аймака) ( отдел  капитального строительства).</t>
  </si>
  <si>
    <t>Обеспечение защиты населения и территории от ЧС, обеспечение пожарной безопасности людей, защита населения от негативного воздейстивя водных ресурсов</t>
  </si>
  <si>
    <t>2014-2019 гг</t>
  </si>
  <si>
    <t xml:space="preserve">Администрация МО «Усть-Канский район» (МКУ «По делам гражданской обороны и чрезвычайным ситуациям, единая дежурно-диспетчерская служба»), </t>
  </si>
  <si>
    <t xml:space="preserve"> Администрация Усть-Канского района (аймака) </t>
  </si>
  <si>
    <t>средства РБ</t>
  </si>
  <si>
    <t>средства ФБ</t>
  </si>
  <si>
    <t>бюджет МБ</t>
  </si>
  <si>
    <t xml:space="preserve"> Админитсрация Усть-Канский района (аймака) </t>
  </si>
  <si>
    <t>ремонт дорог</t>
  </si>
  <si>
    <t>приобретение техники</t>
  </si>
  <si>
    <t xml:space="preserve">направления </t>
  </si>
  <si>
    <t xml:space="preserve">перерселение граждан из аварийного жилищного фонда </t>
  </si>
  <si>
    <t>Развитие внутренней инфраструктуры</t>
  </si>
  <si>
    <t>Обеспечение земельных участков инженерной инфраструктурой, бесплатно предоставленных  в собственность отдельным категориям граждан</t>
  </si>
  <si>
    <t xml:space="preserve">"Развитие и модернизация инфраструктуры по хранению и переработки ТБО и ЖБО </t>
  </si>
  <si>
    <t xml:space="preserve">"Развитие транспортной инфраструктуры на территории МО "Усть-Канский район" </t>
  </si>
  <si>
    <t>Капитальный ремонт и ремонт автомобильных дорог общего пользования местного значения и искусственных сооружений на них</t>
  </si>
  <si>
    <t xml:space="preserve"> "Развитие жилищно коммунального хозяйства"</t>
  </si>
  <si>
    <t>Подрограмма</t>
  </si>
  <si>
    <t xml:space="preserve">Энергосбережение и повышение энергетической эффективности в коммунальном хозяйстве </t>
  </si>
  <si>
    <t>Повышение эффективности деятельности ОМС по обеспечению безопасности населения</t>
  </si>
  <si>
    <t xml:space="preserve">"Комплексные меры профилактики проявлений терроризма и экстремизма на территории МО "Усть-Канский район" </t>
  </si>
  <si>
    <t>-</t>
  </si>
  <si>
    <t>количество объектов ЖКХ, на которых проведены энергосберегающие технические мероприятия</t>
  </si>
  <si>
    <t xml:space="preserve">                                                                                                                                                                     </t>
  </si>
  <si>
    <t xml:space="preserve"> "Утверждение документов территориального планирования муниципального образования"  </t>
  </si>
  <si>
    <t>Обеспечение населения доступным  и комфортным жильем"</t>
  </si>
  <si>
    <t xml:space="preserve"> Повышение доступности услуг водоснабжения и водоотведение, обеспечение питьевой водой нормативного качества для населения"</t>
  </si>
  <si>
    <r>
      <t xml:space="preserve"> </t>
    </r>
    <r>
      <rPr>
        <b/>
        <sz val="10"/>
        <color indexed="8"/>
        <rFont val="Times New Roman"/>
        <family val="1"/>
      </rPr>
      <t xml:space="preserve"> "Развитие  дорожно-транспортного комплекса </t>
    </r>
  </si>
  <si>
    <t xml:space="preserve">Разработка комплексной схемы организации дорожного движения (КСОДД) на территории муниципальных образований  в РА </t>
  </si>
  <si>
    <t>приобретению специализированной техники в целях реализации вопросов местного значения</t>
  </si>
  <si>
    <t xml:space="preserve"> "Развитие транспортной инфраструктур (дорожный фонд)</t>
  </si>
  <si>
    <t xml:space="preserve">Комплексные меры профилактики правонарушений </t>
  </si>
  <si>
    <t>"Обеспечение защиты населения и территории от чрезвычайных ситуаций природного и техногенного характера, обеспечение пожарной безопасности людей, защиты населения от  негативного воздействия водных ресурсов"</t>
  </si>
  <si>
    <t>Обеспечение пожарной безопасности людей"</t>
  </si>
  <si>
    <t>Подпрограмма "Развитие дорожно-транспортного комплекса "</t>
  </si>
  <si>
    <t xml:space="preserve"> количества земельных участков,предоставленных отдельным категориям граждан, обеспеченных инженерной инфраструктурой</t>
  </si>
  <si>
    <t>Соотношение количества правонарушений, связанных с нарушением правил дорожного движения, экстремизмом и терроризмом, незаконным оборотом наркотических средств, жестоким обращением и насилием над детьми к уровню 2015 года;</t>
  </si>
  <si>
    <t>количество зарегистрированных дорожно-транспортных происшествий и правонарушений с участием несовершеннолетних;</t>
  </si>
  <si>
    <t>численность граждан народных дружин и общественных объединений, зарегистрированных в в региональном реестре</t>
  </si>
  <si>
    <t xml:space="preserve">количество установленных средств видеонаблюдений в местах массового пребывания людей </t>
  </si>
  <si>
    <t xml:space="preserve">удельный вес полигонов ТКО на которых проведен капитальный ремонт (ремонт) от общей потребности полигонов требующих ремонта, %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</si>
</sst>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53">
      <alignment/>
      <protection/>
    </xf>
    <xf numFmtId="0" fontId="1" fillId="0" borderId="0" xfId="53" applyAlignment="1">
      <alignment horizontal="right"/>
      <protection/>
    </xf>
    <xf numFmtId="49" fontId="4" fillId="0" borderId="0" xfId="53" applyNumberFormat="1" applyFont="1">
      <alignment/>
      <protection/>
    </xf>
    <xf numFmtId="49" fontId="4" fillId="0" borderId="14" xfId="53" applyNumberFormat="1" applyFont="1" applyBorder="1" applyAlignment="1">
      <alignment horizontal="center" wrapText="1"/>
      <protection/>
    </xf>
    <xf numFmtId="0" fontId="5" fillId="0" borderId="12" xfId="53" applyNumberFormat="1" applyFont="1" applyBorder="1" applyAlignment="1">
      <alignment horizontal="center" vertical="center"/>
      <protection/>
    </xf>
    <xf numFmtId="0" fontId="5" fillId="0" borderId="11" xfId="53" applyNumberFormat="1" applyFont="1" applyBorder="1" applyAlignment="1">
      <alignment horizontal="center" vertical="center"/>
      <protection/>
    </xf>
    <xf numFmtId="49" fontId="5" fillId="0" borderId="11" xfId="53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5" fillId="0" borderId="12" xfId="53" applyNumberFormat="1" applyFont="1" applyBorder="1" applyAlignment="1">
      <alignment horizontal="center" vertical="center"/>
      <protection/>
    </xf>
    <xf numFmtId="49" fontId="5" fillId="0" borderId="15" xfId="53" applyNumberFormat="1" applyFont="1" applyFill="1" applyBorder="1" applyAlignment="1">
      <alignment horizontal="left" vertical="center" wrapText="1"/>
      <protection/>
    </xf>
    <xf numFmtId="0" fontId="5" fillId="0" borderId="15" xfId="53" applyNumberFormat="1" applyFont="1" applyBorder="1" applyAlignment="1">
      <alignment horizontal="center" vertical="center"/>
      <protection/>
    </xf>
    <xf numFmtId="49" fontId="5" fillId="0" borderId="15" xfId="53" applyNumberFormat="1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49" fontId="4" fillId="0" borderId="17" xfId="53" applyNumberFormat="1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49" fontId="4" fillId="0" borderId="11" xfId="53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49" fontId="4" fillId="0" borderId="0" xfId="53" applyNumberFormat="1" applyFont="1" applyBorder="1">
      <alignment/>
      <protection/>
    </xf>
    <xf numFmtId="0" fontId="1" fillId="0" borderId="11" xfId="53" applyBorder="1">
      <alignment/>
      <protection/>
    </xf>
    <xf numFmtId="0" fontId="1" fillId="0" borderId="11" xfId="53" applyBorder="1" applyAlignment="1">
      <alignment horizontal="right"/>
      <protection/>
    </xf>
    <xf numFmtId="0" fontId="8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1" fillId="0" borderId="11" xfId="53" applyFont="1" applyBorder="1">
      <alignment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53" applyNumberFormat="1" applyFont="1" applyBorder="1" applyAlignment="1">
      <alignment horizontal="center" vertical="center" wrapText="1"/>
      <protection/>
    </xf>
    <xf numFmtId="49" fontId="4" fillId="0" borderId="0" xfId="53" applyNumberFormat="1" applyFont="1" applyAlignment="1">
      <alignment wrapText="1"/>
      <protection/>
    </xf>
    <xf numFmtId="2" fontId="4" fillId="0" borderId="12" xfId="53" applyNumberFormat="1" applyFont="1" applyBorder="1" applyAlignment="1">
      <alignment horizontal="center" vertical="center"/>
      <protection/>
    </xf>
    <xf numFmtId="2" fontId="4" fillId="0" borderId="20" xfId="53" applyNumberFormat="1" applyFont="1" applyBorder="1" applyAlignment="1">
      <alignment horizontal="center" vertical="center"/>
      <protection/>
    </xf>
    <xf numFmtId="2" fontId="4" fillId="0" borderId="11" xfId="53" applyNumberFormat="1" applyFont="1" applyBorder="1" applyAlignment="1">
      <alignment horizontal="center" vertical="center"/>
      <protection/>
    </xf>
    <xf numFmtId="49" fontId="5" fillId="0" borderId="21" xfId="53" applyNumberFormat="1" applyFont="1" applyFill="1" applyBorder="1" applyAlignment="1">
      <alignment vertical="center" wrapText="1"/>
      <protection/>
    </xf>
    <xf numFmtId="49" fontId="4" fillId="0" borderId="21" xfId="53" applyNumberFormat="1" applyFont="1" applyBorder="1" applyAlignment="1">
      <alignment/>
      <protection/>
    </xf>
    <xf numFmtId="49" fontId="4" fillId="0" borderId="21" xfId="53" applyNumberFormat="1" applyFont="1" applyFill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right" vertical="center" wrapText="1"/>
      <protection/>
    </xf>
    <xf numFmtId="0" fontId="1" fillId="0" borderId="0" xfId="53" applyBorder="1">
      <alignment/>
      <protection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0" xfId="53" applyNumberFormat="1" applyFont="1" applyBorder="1" applyAlignment="1">
      <alignment horizontal="center" wrapText="1"/>
      <protection/>
    </xf>
    <xf numFmtId="49" fontId="4" fillId="0" borderId="18" xfId="53" applyNumberFormat="1" applyFont="1" applyBorder="1" applyAlignment="1">
      <alignment horizontal="center" wrapText="1"/>
      <protection/>
    </xf>
    <xf numFmtId="49" fontId="4" fillId="0" borderId="12" xfId="53" applyNumberFormat="1" applyFont="1" applyBorder="1" applyAlignment="1">
      <alignment horizontal="center" wrapText="1"/>
      <protection/>
    </xf>
    <xf numFmtId="2" fontId="4" fillId="0" borderId="11" xfId="53" applyNumberFormat="1" applyFont="1" applyBorder="1" applyAlignment="1">
      <alignment vertical="center"/>
      <protection/>
    </xf>
    <xf numFmtId="0" fontId="4" fillId="0" borderId="11" xfId="0" applyFont="1" applyBorder="1" applyAlignment="1">
      <alignment horizontal="justify" vertical="center"/>
    </xf>
    <xf numFmtId="0" fontId="0" fillId="0" borderId="21" xfId="0" applyFont="1" applyBorder="1" applyAlignment="1">
      <alignment/>
    </xf>
    <xf numFmtId="0" fontId="8" fillId="0" borderId="12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right" vertical="center" wrapText="1"/>
      <protection/>
    </xf>
    <xf numFmtId="0" fontId="0" fillId="0" borderId="11" xfId="0" applyFont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/>
      <protection/>
    </xf>
    <xf numFmtId="49" fontId="4" fillId="0" borderId="2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right"/>
      <protection/>
    </xf>
    <xf numFmtId="0" fontId="4" fillId="0" borderId="11" xfId="53" applyFont="1" applyBorder="1" applyAlignment="1">
      <alignment horizontal="center" vertical="center"/>
      <protection/>
    </xf>
    <xf numFmtId="172" fontId="4" fillId="0" borderId="12" xfId="53" applyNumberFormat="1" applyFont="1" applyBorder="1" applyAlignment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5" fillId="0" borderId="17" xfId="53" applyNumberFormat="1" applyFont="1" applyFill="1" applyBorder="1" applyAlignment="1">
      <alignment horizontal="right" vertical="center" wrapText="1"/>
      <protection/>
    </xf>
    <xf numFmtId="49" fontId="4" fillId="0" borderId="17" xfId="53" applyNumberFormat="1" applyFont="1" applyFill="1" applyBorder="1" applyAlignment="1">
      <alignment horizontal="center" vertical="center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vertical="center" wrapText="1"/>
      <protection/>
    </xf>
    <xf numFmtId="0" fontId="5" fillId="0" borderId="11" xfId="53" applyNumberFormat="1" applyFont="1" applyFill="1" applyBorder="1" applyAlignment="1">
      <alignment horizontal="center" vertical="center"/>
      <protection/>
    </xf>
    <xf numFmtId="49" fontId="5" fillId="0" borderId="11" xfId="53" applyNumberFormat="1" applyFont="1" applyFill="1" applyBorder="1" applyAlignment="1">
      <alignment horizontal="center" vertical="center"/>
      <protection/>
    </xf>
    <xf numFmtId="2" fontId="2" fillId="0" borderId="11" xfId="53" applyNumberFormat="1" applyFont="1" applyFill="1" applyBorder="1" applyAlignment="1">
      <alignment horizontal="center" vertical="center"/>
      <protection/>
    </xf>
    <xf numFmtId="2" fontId="4" fillId="0" borderId="11" xfId="53" applyNumberFormat="1" applyFont="1" applyFill="1" applyBorder="1" applyAlignment="1">
      <alignment horizontal="center" vertical="center"/>
      <protection/>
    </xf>
    <xf numFmtId="2" fontId="4" fillId="0" borderId="19" xfId="53" applyNumberFormat="1" applyFont="1" applyFill="1" applyBorder="1" applyAlignment="1">
      <alignment horizontal="center" vertical="center"/>
      <protection/>
    </xf>
    <xf numFmtId="0" fontId="50" fillId="0" borderId="17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" fillId="0" borderId="17" xfId="53" applyNumberFormat="1" applyFont="1" applyFill="1" applyBorder="1" applyAlignment="1">
      <alignment horizontal="center" vertical="center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2" fontId="2" fillId="0" borderId="17" xfId="53" applyNumberFormat="1" applyFont="1" applyFill="1" applyBorder="1" applyAlignment="1">
      <alignment horizontal="center"/>
      <protection/>
    </xf>
    <xf numFmtId="2" fontId="4" fillId="0" borderId="17" xfId="53" applyNumberFormat="1" applyFont="1" applyFill="1" applyBorder="1" applyAlignment="1">
      <alignment horizontal="center"/>
      <protection/>
    </xf>
    <xf numFmtId="2" fontId="4" fillId="0" borderId="22" xfId="53" applyNumberFormat="1" applyFont="1" applyFill="1" applyBorder="1" applyAlignment="1">
      <alignment horizontal="center"/>
      <protection/>
    </xf>
    <xf numFmtId="2" fontId="2" fillId="0" borderId="17" xfId="53" applyNumberFormat="1" applyFont="1" applyFill="1" applyBorder="1" applyAlignment="1">
      <alignment horizontal="center" vertical="center"/>
      <protection/>
    </xf>
    <xf numFmtId="2" fontId="4" fillId="0" borderId="17" xfId="53" applyNumberFormat="1" applyFont="1" applyFill="1" applyBorder="1" applyAlignment="1">
      <alignment horizontal="center" vertical="center"/>
      <protection/>
    </xf>
    <xf numFmtId="2" fontId="4" fillId="0" borderId="22" xfId="53" applyNumberFormat="1" applyFont="1" applyFill="1" applyBorder="1" applyAlignment="1">
      <alignment horizontal="center" vertical="center"/>
      <protection/>
    </xf>
    <xf numFmtId="172" fontId="2" fillId="32" borderId="11" xfId="0" applyNumberFormat="1" applyFont="1" applyFill="1" applyBorder="1" applyAlignment="1">
      <alignment horizontal="right"/>
    </xf>
    <xf numFmtId="172" fontId="2" fillId="32" borderId="19" xfId="0" applyNumberFormat="1" applyFont="1" applyFill="1" applyBorder="1" applyAlignment="1">
      <alignment horizontal="right"/>
    </xf>
    <xf numFmtId="172" fontId="3" fillId="32" borderId="11" xfId="0" applyNumberFormat="1" applyFont="1" applyFill="1" applyBorder="1" applyAlignment="1">
      <alignment/>
    </xf>
    <xf numFmtId="172" fontId="2" fillId="32" borderId="11" xfId="0" applyNumberFormat="1" applyFont="1" applyFill="1" applyBorder="1" applyAlignment="1">
      <alignment horizontal="right" vertical="center"/>
    </xf>
    <xf numFmtId="172" fontId="3" fillId="32" borderId="11" xfId="0" applyNumberFormat="1" applyFont="1" applyFill="1" applyBorder="1" applyAlignment="1">
      <alignment horizontal="right" vertical="center"/>
    </xf>
    <xf numFmtId="172" fontId="2" fillId="32" borderId="19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left" vertical="center" wrapText="1"/>
    </xf>
    <xf numFmtId="172" fontId="3" fillId="32" borderId="11" xfId="0" applyNumberFormat="1" applyFont="1" applyFill="1" applyBorder="1" applyAlignment="1">
      <alignment horizontal="right"/>
    </xf>
    <xf numFmtId="172" fontId="3" fillId="32" borderId="19" xfId="0" applyNumberFormat="1" applyFont="1" applyFill="1" applyBorder="1" applyAlignment="1">
      <alignment horizontal="right"/>
    </xf>
    <xf numFmtId="172" fontId="3" fillId="32" borderId="11" xfId="0" applyNumberFormat="1" applyFont="1" applyFill="1" applyBorder="1" applyAlignment="1">
      <alignment vertical="center"/>
    </xf>
    <xf numFmtId="0" fontId="9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16" fontId="9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wrapText="1"/>
    </xf>
    <xf numFmtId="0" fontId="4" fillId="32" borderId="11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justify" vertical="center"/>
    </xf>
    <xf numFmtId="0" fontId="9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2" fillId="32" borderId="17" xfId="0" applyFont="1" applyFill="1" applyBorder="1" applyAlignment="1">
      <alignment horizontal="left" vertical="center" wrapText="1"/>
    </xf>
    <xf numFmtId="172" fontId="3" fillId="32" borderId="17" xfId="0" applyNumberFormat="1" applyFont="1" applyFill="1" applyBorder="1" applyAlignment="1">
      <alignment horizontal="right"/>
    </xf>
    <xf numFmtId="172" fontId="3" fillId="32" borderId="22" xfId="0" applyNumberFormat="1" applyFont="1" applyFill="1" applyBorder="1" applyAlignment="1">
      <alignment horizontal="right"/>
    </xf>
    <xf numFmtId="172" fontId="3" fillId="32" borderId="17" xfId="0" applyNumberFormat="1" applyFont="1" applyFill="1" applyBorder="1" applyAlignment="1">
      <alignment/>
    </xf>
    <xf numFmtId="172" fontId="3" fillId="32" borderId="12" xfId="0" applyNumberFormat="1" applyFont="1" applyFill="1" applyBorder="1" applyAlignment="1">
      <alignment horizontal="right"/>
    </xf>
    <xf numFmtId="172" fontId="3" fillId="32" borderId="20" xfId="0" applyNumberFormat="1" applyFont="1" applyFill="1" applyBorder="1" applyAlignment="1">
      <alignment horizontal="right"/>
    </xf>
    <xf numFmtId="172" fontId="3" fillId="32" borderId="1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172" fontId="2" fillId="32" borderId="12" xfId="0" applyNumberFormat="1" applyFont="1" applyFill="1" applyBorder="1" applyAlignment="1">
      <alignment horizontal="right"/>
    </xf>
    <xf numFmtId="1" fontId="3" fillId="32" borderId="12" xfId="0" applyNumberFormat="1" applyFont="1" applyFill="1" applyBorder="1" applyAlignment="1">
      <alignment horizontal="right"/>
    </xf>
    <xf numFmtId="172" fontId="2" fillId="32" borderId="20" xfId="0" applyNumberFormat="1" applyFont="1" applyFill="1" applyBorder="1" applyAlignment="1">
      <alignment horizontal="right"/>
    </xf>
    <xf numFmtId="172" fontId="2" fillId="32" borderId="12" xfId="0" applyNumberFormat="1" applyFont="1" applyFill="1" applyBorder="1" applyAlignment="1">
      <alignment/>
    </xf>
    <xf numFmtId="172" fontId="2" fillId="32" borderId="17" xfId="0" applyNumberFormat="1" applyFont="1" applyFill="1" applyBorder="1" applyAlignment="1">
      <alignment horizontal="right"/>
    </xf>
    <xf numFmtId="172" fontId="2" fillId="32" borderId="22" xfId="0" applyNumberFormat="1" applyFont="1" applyFill="1" applyBorder="1" applyAlignment="1">
      <alignment horizontal="right"/>
    </xf>
    <xf numFmtId="172" fontId="2" fillId="32" borderId="17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0" fontId="10" fillId="32" borderId="23" xfId="0" applyFont="1" applyFill="1" applyBorder="1" applyAlignment="1">
      <alignment horizontal="center" wrapText="1"/>
    </xf>
    <xf numFmtId="0" fontId="10" fillId="32" borderId="24" xfId="0" applyFont="1" applyFill="1" applyBorder="1" applyAlignment="1">
      <alignment horizontal="center" wrapText="1"/>
    </xf>
    <xf numFmtId="172" fontId="3" fillId="32" borderId="12" xfId="0" applyNumberFormat="1" applyFont="1" applyFill="1" applyBorder="1" applyAlignment="1">
      <alignment/>
    </xf>
    <xf numFmtId="2" fontId="3" fillId="32" borderId="12" xfId="0" applyNumberFormat="1" applyFont="1" applyFill="1" applyBorder="1" applyAlignment="1">
      <alignment/>
    </xf>
    <xf numFmtId="172" fontId="3" fillId="32" borderId="20" xfId="0" applyNumberFormat="1" applyFont="1" applyFill="1" applyBorder="1" applyAlignment="1">
      <alignment/>
    </xf>
    <xf numFmtId="172" fontId="3" fillId="32" borderId="11" xfId="0" applyNumberFormat="1" applyFont="1" applyFill="1" applyBorder="1" applyAlignment="1">
      <alignment/>
    </xf>
    <xf numFmtId="172" fontId="3" fillId="32" borderId="11" xfId="0" applyNumberFormat="1" applyFont="1" applyFill="1" applyBorder="1" applyAlignment="1">
      <alignment horizontal="center" vertical="center"/>
    </xf>
    <xf numFmtId="177" fontId="3" fillId="32" borderId="11" xfId="0" applyNumberFormat="1" applyFont="1" applyFill="1" applyBorder="1" applyAlignment="1">
      <alignment horizontal="center" vertical="center"/>
    </xf>
    <xf numFmtId="172" fontId="3" fillId="32" borderId="19" xfId="0" applyNumberFormat="1" applyFont="1" applyFill="1" applyBorder="1" applyAlignment="1">
      <alignment horizontal="center" vertical="center"/>
    </xf>
    <xf numFmtId="172" fontId="2" fillId="32" borderId="11" xfId="0" applyNumberFormat="1" applyFont="1" applyFill="1" applyBorder="1" applyAlignment="1">
      <alignment horizontal="center" vertical="center"/>
    </xf>
    <xf numFmtId="172" fontId="2" fillId="32" borderId="19" xfId="0" applyNumberFormat="1" applyFont="1" applyFill="1" applyBorder="1" applyAlignment="1">
      <alignment horizontal="center" vertical="center"/>
    </xf>
    <xf numFmtId="172" fontId="2" fillId="32" borderId="12" xfId="0" applyNumberFormat="1" applyFont="1" applyFill="1" applyBorder="1" applyAlignment="1">
      <alignment horizontal="center" vertical="center"/>
    </xf>
    <xf numFmtId="172" fontId="2" fillId="32" borderId="12" xfId="0" applyNumberFormat="1" applyFont="1" applyFill="1" applyBorder="1" applyAlignment="1">
      <alignment vertical="center"/>
    </xf>
    <xf numFmtId="172" fontId="2" fillId="32" borderId="11" xfId="0" applyNumberFormat="1" applyFont="1" applyFill="1" applyBorder="1" applyAlignment="1">
      <alignment vertical="center"/>
    </xf>
    <xf numFmtId="172" fontId="2" fillId="32" borderId="19" xfId="0" applyNumberFormat="1" applyFont="1" applyFill="1" applyBorder="1" applyAlignment="1">
      <alignment vertical="center"/>
    </xf>
    <xf numFmtId="2" fontId="3" fillId="32" borderId="11" xfId="0" applyNumberFormat="1" applyFont="1" applyFill="1" applyBorder="1" applyAlignment="1">
      <alignment horizontal="right"/>
    </xf>
    <xf numFmtId="172" fontId="51" fillId="32" borderId="11" xfId="0" applyNumberFormat="1" applyFont="1" applyFill="1" applyBorder="1" applyAlignment="1">
      <alignment horizontal="right"/>
    </xf>
    <xf numFmtId="172" fontId="50" fillId="32" borderId="11" xfId="0" applyNumberFormat="1" applyFont="1" applyFill="1" applyBorder="1" applyAlignment="1">
      <alignment horizontal="right"/>
    </xf>
    <xf numFmtId="177" fontId="3" fillId="32" borderId="17" xfId="0" applyNumberFormat="1" applyFont="1" applyFill="1" applyBorder="1" applyAlignment="1">
      <alignment horizontal="right"/>
    </xf>
    <xf numFmtId="177" fontId="3" fillId="32" borderId="11" xfId="0" applyNumberFormat="1" applyFont="1" applyFill="1" applyBorder="1" applyAlignment="1">
      <alignment horizontal="right" vertical="center"/>
    </xf>
    <xf numFmtId="1" fontId="2" fillId="32" borderId="12" xfId="0" applyNumberFormat="1" applyFont="1" applyFill="1" applyBorder="1" applyAlignment="1">
      <alignment horizontal="right"/>
    </xf>
    <xf numFmtId="2" fontId="3" fillId="32" borderId="12" xfId="0" applyNumberFormat="1" applyFont="1" applyFill="1" applyBorder="1" applyAlignment="1">
      <alignment horizontal="right"/>
    </xf>
    <xf numFmtId="1" fontId="3" fillId="32" borderId="11" xfId="0" applyNumberFormat="1" applyFont="1" applyFill="1" applyBorder="1" applyAlignment="1">
      <alignment horizontal="right" vertical="center"/>
    </xf>
    <xf numFmtId="0" fontId="0" fillId="32" borderId="17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right"/>
    </xf>
    <xf numFmtId="172" fontId="3" fillId="33" borderId="12" xfId="0" applyNumberFormat="1" applyFont="1" applyFill="1" applyBorder="1" applyAlignment="1">
      <alignment/>
    </xf>
    <xf numFmtId="172" fontId="2" fillId="32" borderId="21" xfId="0" applyNumberFormat="1" applyFont="1" applyFill="1" applyBorder="1" applyAlignment="1">
      <alignment horizontal="right"/>
    </xf>
    <xf numFmtId="1" fontId="2" fillId="32" borderId="21" xfId="0" applyNumberFormat="1" applyFont="1" applyFill="1" applyBorder="1" applyAlignment="1">
      <alignment horizontal="right"/>
    </xf>
    <xf numFmtId="172" fontId="3" fillId="32" borderId="21" xfId="0" applyNumberFormat="1" applyFont="1" applyFill="1" applyBorder="1" applyAlignment="1">
      <alignment horizontal="right"/>
    </xf>
    <xf numFmtId="172" fontId="3" fillId="32" borderId="25" xfId="0" applyNumberFormat="1" applyFont="1" applyFill="1" applyBorder="1" applyAlignment="1">
      <alignment horizontal="right"/>
    </xf>
    <xf numFmtId="0" fontId="3" fillId="32" borderId="12" xfId="0" applyFont="1" applyFill="1" applyBorder="1" applyAlignment="1">
      <alignment horizontal="left" vertical="center" wrapText="1"/>
    </xf>
    <xf numFmtId="1" fontId="2" fillId="32" borderId="11" xfId="0" applyNumberFormat="1" applyFont="1" applyFill="1" applyBorder="1" applyAlignment="1">
      <alignment horizontal="right"/>
    </xf>
    <xf numFmtId="0" fontId="2" fillId="32" borderId="12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justify" vertical="center"/>
    </xf>
    <xf numFmtId="0" fontId="12" fillId="0" borderId="0" xfId="42" applyFont="1" applyAlignment="1" applyProtection="1">
      <alignment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wrapText="1"/>
    </xf>
    <xf numFmtId="0" fontId="50" fillId="32" borderId="11" xfId="0" applyFont="1" applyFill="1" applyBorder="1" applyAlignment="1">
      <alignment horizontal="left" vertical="center" wrapText="1"/>
    </xf>
    <xf numFmtId="0" fontId="51" fillId="32" borderId="11" xfId="0" applyFont="1" applyFill="1" applyBorder="1" applyAlignment="1">
      <alignment horizontal="left" vertical="center" wrapText="1"/>
    </xf>
    <xf numFmtId="0" fontId="50" fillId="32" borderId="21" xfId="0" applyFont="1" applyFill="1" applyBorder="1" applyAlignment="1">
      <alignment horizontal="left" vertical="center" wrapText="1"/>
    </xf>
    <xf numFmtId="0" fontId="51" fillId="32" borderId="2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top" wrapText="1"/>
    </xf>
    <xf numFmtId="172" fontId="2" fillId="32" borderId="12" xfId="0" applyNumberFormat="1" applyFont="1" applyFill="1" applyBorder="1" applyAlignment="1">
      <alignment horizontal="right" vertical="center"/>
    </xf>
    <xf numFmtId="0" fontId="0" fillId="32" borderId="11" xfId="0" applyFill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2" borderId="11" xfId="0" applyFont="1" applyFill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1" fillId="0" borderId="17" xfId="53" applyBorder="1" applyAlignment="1">
      <alignment horizontal="center"/>
      <protection/>
    </xf>
    <xf numFmtId="0" fontId="1" fillId="0" borderId="21" xfId="53" applyBorder="1" applyAlignment="1">
      <alignment horizontal="center"/>
      <protection/>
    </xf>
    <xf numFmtId="0" fontId="1" fillId="0" borderId="12" xfId="53" applyBorder="1" applyAlignment="1">
      <alignment horizontal="center"/>
      <protection/>
    </xf>
    <xf numFmtId="0" fontId="4" fillId="0" borderId="17" xfId="53" applyFont="1" applyBorder="1" applyAlignment="1">
      <alignment horizontal="center" vertical="center"/>
      <protection/>
    </xf>
    <xf numFmtId="0" fontId="4" fillId="0" borderId="2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right" vertical="center"/>
      <protection/>
    </xf>
    <xf numFmtId="0" fontId="5" fillId="0" borderId="21" xfId="53" applyFont="1" applyBorder="1" applyAlignment="1">
      <alignment horizontal="right" vertical="center"/>
      <protection/>
    </xf>
    <xf numFmtId="0" fontId="5" fillId="0" borderId="12" xfId="53" applyFont="1" applyBorder="1" applyAlignment="1">
      <alignment horizontal="right" vertical="center"/>
      <protection/>
    </xf>
    <xf numFmtId="0" fontId="5" fillId="0" borderId="17" xfId="53" applyFont="1" applyBorder="1" applyAlignment="1">
      <alignment horizontal="right"/>
      <protection/>
    </xf>
    <xf numFmtId="0" fontId="5" fillId="0" borderId="21" xfId="53" applyFont="1" applyBorder="1" applyAlignment="1">
      <alignment horizontal="right"/>
      <protection/>
    </xf>
    <xf numFmtId="0" fontId="5" fillId="0" borderId="12" xfId="53" applyFont="1" applyBorder="1" applyAlignment="1">
      <alignment horizontal="right"/>
      <protection/>
    </xf>
    <xf numFmtId="49" fontId="5" fillId="0" borderId="34" xfId="53" applyNumberFormat="1" applyFont="1" applyFill="1" applyBorder="1" applyAlignment="1">
      <alignment horizontal="center" vertical="center" wrapText="1"/>
      <protection/>
    </xf>
    <xf numFmtId="49" fontId="5" fillId="0" borderId="21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4" fillId="0" borderId="34" xfId="53" applyNumberFormat="1" applyFont="1" applyBorder="1" applyAlignment="1">
      <alignment horizontal="center"/>
      <protection/>
    </xf>
    <xf numFmtId="49" fontId="4" fillId="0" borderId="21" xfId="53" applyNumberFormat="1" applyFont="1" applyBorder="1" applyAlignment="1">
      <alignment horizontal="center"/>
      <protection/>
    </xf>
    <xf numFmtId="49" fontId="4" fillId="0" borderId="12" xfId="53" applyNumberFormat="1" applyFont="1" applyBorder="1" applyAlignment="1">
      <alignment horizontal="center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49" fontId="5" fillId="0" borderId="17" xfId="53" applyNumberFormat="1" applyFont="1" applyFill="1" applyBorder="1" applyAlignment="1">
      <alignment horizontal="right" vertical="center" wrapText="1"/>
      <protection/>
    </xf>
    <xf numFmtId="49" fontId="5" fillId="0" borderId="21" xfId="53" applyNumberFormat="1" applyFont="1" applyFill="1" applyBorder="1" applyAlignment="1">
      <alignment horizontal="right" vertical="center" wrapText="1"/>
      <protection/>
    </xf>
    <xf numFmtId="49" fontId="5" fillId="0" borderId="12" xfId="53" applyNumberFormat="1" applyFont="1" applyFill="1" applyBorder="1" applyAlignment="1">
      <alignment horizontal="right" vertical="center" wrapText="1"/>
      <protection/>
    </xf>
    <xf numFmtId="0" fontId="8" fillId="0" borderId="17" xfId="53" applyFont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/>
      <protection/>
    </xf>
    <xf numFmtId="2" fontId="4" fillId="0" borderId="17" xfId="53" applyNumberFormat="1" applyFont="1" applyBorder="1" applyAlignment="1">
      <alignment horizontal="center" vertical="center"/>
      <protection/>
    </xf>
    <xf numFmtId="2" fontId="4" fillId="0" borderId="21" xfId="53" applyNumberFormat="1" applyFont="1" applyBorder="1" applyAlignment="1">
      <alignment horizontal="center" vertical="center"/>
      <protection/>
    </xf>
    <xf numFmtId="2" fontId="4" fillId="0" borderId="12" xfId="53" applyNumberFormat="1" applyFont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9" fontId="4" fillId="0" borderId="17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0" fontId="39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" fillId="0" borderId="11" xfId="53" applyBorder="1" applyAlignment="1">
      <alignment horizontal="center"/>
      <protection/>
    </xf>
    <xf numFmtId="0" fontId="5" fillId="0" borderId="11" xfId="53" applyFont="1" applyBorder="1" applyAlignment="1">
      <alignment horizontal="right"/>
      <protection/>
    </xf>
    <xf numFmtId="0" fontId="4" fillId="0" borderId="11" xfId="53" applyFont="1" applyBorder="1" applyAlignment="1">
      <alignment horizontal="center" vertical="center"/>
      <protection/>
    </xf>
    <xf numFmtId="0" fontId="0" fillId="32" borderId="2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50" fillId="32" borderId="17" xfId="0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1" fillId="32" borderId="21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/>
    </xf>
    <xf numFmtId="0" fontId="51" fillId="32" borderId="17" xfId="0" applyFont="1" applyFill="1" applyBorder="1" applyAlignment="1">
      <alignment horizontal="center" vertical="center" wrapText="1"/>
    </xf>
    <xf numFmtId="0" fontId="50" fillId="32" borderId="17" xfId="0" applyFont="1" applyFill="1" applyBorder="1" applyAlignment="1">
      <alignment horizontal="center" vertical="center"/>
    </xf>
    <xf numFmtId="0" fontId="50" fillId="32" borderId="12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" fillId="32" borderId="17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left" vertical="center" wrapText="1"/>
    </xf>
    <xf numFmtId="0" fontId="0" fillId="32" borderId="21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39" fillId="32" borderId="21" xfId="0" applyFont="1" applyFill="1" applyBorder="1" applyAlignment="1">
      <alignment horizontal="left" vertical="center" wrapText="1"/>
    </xf>
    <xf numFmtId="0" fontId="39" fillId="32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cs.cntd.ru/document/90048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9.140625" defaultRowHeight="15"/>
  <cols>
    <col min="1" max="1" width="4.140625" style="0" customWidth="1"/>
    <col min="2" max="2" width="46.57421875" style="0" customWidth="1"/>
    <col min="3" max="3" width="9.57421875" style="0" customWidth="1"/>
    <col min="7" max="7" width="7.57421875" style="0" customWidth="1"/>
    <col min="8" max="8" width="8.7109375" style="0" customWidth="1"/>
    <col min="9" max="10" width="8.28125" style="0" customWidth="1"/>
  </cols>
  <sheetData>
    <row r="1" spans="2:10" ht="79.5" customHeight="1">
      <c r="B1" s="3"/>
      <c r="C1" s="3"/>
      <c r="D1" s="3"/>
      <c r="E1" s="3"/>
      <c r="F1" s="3"/>
      <c r="G1" s="227" t="s">
        <v>54</v>
      </c>
      <c r="H1" s="228"/>
      <c r="I1" s="228"/>
      <c r="J1" s="47"/>
    </row>
    <row r="2" spans="2:10" ht="18" customHeight="1">
      <c r="B2" s="3"/>
      <c r="C2" s="3"/>
      <c r="D2" s="3"/>
      <c r="E2" s="3"/>
      <c r="F2" s="3"/>
      <c r="G2" s="7"/>
      <c r="H2" s="8"/>
      <c r="I2" s="8"/>
      <c r="J2" s="8"/>
    </row>
    <row r="3" spans="1:10" ht="21.75" customHeight="1">
      <c r="A3" s="232" t="s">
        <v>36</v>
      </c>
      <c r="B3" s="233"/>
      <c r="C3" s="233"/>
      <c r="D3" s="233"/>
      <c r="E3" s="233"/>
      <c r="F3" s="233"/>
      <c r="G3" s="233"/>
      <c r="H3" s="233"/>
      <c r="I3" s="233"/>
      <c r="J3" s="48"/>
    </row>
    <row r="4" spans="2:10" ht="16.5" customHeight="1">
      <c r="B4" s="3"/>
      <c r="C4" s="3"/>
      <c r="D4" s="3"/>
      <c r="E4" s="3"/>
      <c r="F4" s="3"/>
      <c r="G4" s="7"/>
      <c r="H4" s="8"/>
      <c r="I4" s="8"/>
      <c r="J4" s="3"/>
    </row>
    <row r="5" spans="1:10" ht="15">
      <c r="A5" s="5" t="s">
        <v>37</v>
      </c>
      <c r="B5" s="3"/>
      <c r="C5" s="70" t="s">
        <v>55</v>
      </c>
      <c r="D5" s="70"/>
      <c r="E5" s="70"/>
      <c r="F5" s="70"/>
      <c r="G5" s="70"/>
      <c r="H5" s="70"/>
      <c r="I5" s="69"/>
      <c r="J5" s="70"/>
    </row>
    <row r="6" spans="1:11" ht="47.25" customHeight="1">
      <c r="A6" s="94" t="s">
        <v>38</v>
      </c>
      <c r="B6" s="93"/>
      <c r="C6" s="241" t="s">
        <v>105</v>
      </c>
      <c r="D6" s="241"/>
      <c r="E6" s="241"/>
      <c r="F6" s="241"/>
      <c r="G6" s="241"/>
      <c r="H6" s="241"/>
      <c r="I6" s="241"/>
      <c r="J6" s="241"/>
      <c r="K6" s="241"/>
    </row>
    <row r="7" spans="2:10" ht="12.75" customHeight="1" thickBot="1">
      <c r="B7" s="3"/>
      <c r="C7" s="3"/>
      <c r="D7" s="3"/>
      <c r="E7" s="3"/>
      <c r="F7" s="3"/>
      <c r="G7" s="3"/>
      <c r="H7" s="3"/>
      <c r="I7" s="3"/>
      <c r="J7" s="3"/>
    </row>
    <row r="8" spans="1:10" s="2" customFormat="1" ht="24.75" thickBot="1">
      <c r="A8" s="208" t="s">
        <v>0</v>
      </c>
      <c r="B8" s="238" t="s">
        <v>1</v>
      </c>
      <c r="C8" s="238" t="s">
        <v>2</v>
      </c>
      <c r="D8" s="242"/>
      <c r="E8" s="242"/>
      <c r="F8" s="242"/>
      <c r="G8" s="242"/>
      <c r="H8" s="242"/>
      <c r="I8" s="242"/>
      <c r="J8" s="9"/>
    </row>
    <row r="9" spans="1:10" s="2" customFormat="1" ht="15.75" thickBot="1">
      <c r="A9" s="205"/>
      <c r="B9" s="239"/>
      <c r="C9" s="239"/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50" t="s">
        <v>10</v>
      </c>
      <c r="J9" s="37" t="s">
        <v>74</v>
      </c>
    </row>
    <row r="10" spans="1:12" s="2" customFormat="1" ht="23.25" customHeight="1" thickBot="1">
      <c r="A10" s="206"/>
      <c r="B10" s="240"/>
      <c r="C10" s="240"/>
      <c r="D10" s="56" t="s">
        <v>3</v>
      </c>
      <c r="E10" s="56" t="s">
        <v>3</v>
      </c>
      <c r="F10" s="56" t="s">
        <v>3</v>
      </c>
      <c r="G10" s="56" t="s">
        <v>3</v>
      </c>
      <c r="H10" s="56" t="s">
        <v>3</v>
      </c>
      <c r="I10" s="50" t="s">
        <v>4</v>
      </c>
      <c r="J10" s="37" t="s">
        <v>4</v>
      </c>
      <c r="L10" s="1"/>
    </row>
    <row r="11" spans="1:10" ht="15">
      <c r="A11" s="10"/>
      <c r="B11" s="229" t="s">
        <v>48</v>
      </c>
      <c r="C11" s="230"/>
      <c r="D11" s="230"/>
      <c r="E11" s="230"/>
      <c r="F11" s="230"/>
      <c r="G11" s="230"/>
      <c r="H11" s="230"/>
      <c r="I11" s="231"/>
      <c r="J11" s="55"/>
    </row>
    <row r="12" spans="1:10" ht="25.5">
      <c r="A12" s="10">
        <v>1</v>
      </c>
      <c r="B12" s="38" t="s">
        <v>104</v>
      </c>
      <c r="C12" s="37" t="s">
        <v>51</v>
      </c>
      <c r="D12" s="37">
        <v>18.2</v>
      </c>
      <c r="E12" s="37">
        <v>18.4</v>
      </c>
      <c r="F12" s="37">
        <v>18.3</v>
      </c>
      <c r="G12" s="37">
        <v>18.6</v>
      </c>
      <c r="H12" s="37">
        <v>19</v>
      </c>
      <c r="I12" s="52">
        <v>18.7</v>
      </c>
      <c r="J12" s="37">
        <v>18.8</v>
      </c>
    </row>
    <row r="13" spans="1:10" ht="15">
      <c r="A13" s="10">
        <v>2</v>
      </c>
      <c r="B13" s="38" t="s">
        <v>106</v>
      </c>
      <c r="C13" s="37" t="s">
        <v>50</v>
      </c>
      <c r="D13" s="37">
        <v>60</v>
      </c>
      <c r="E13" s="37">
        <v>56</v>
      </c>
      <c r="F13" s="37">
        <v>50</v>
      </c>
      <c r="G13" s="37">
        <v>48</v>
      </c>
      <c r="H13" s="37">
        <v>46</v>
      </c>
      <c r="I13" s="52">
        <v>44</v>
      </c>
      <c r="J13" s="37">
        <v>42</v>
      </c>
    </row>
    <row r="14" spans="1:10" ht="58.5" customHeight="1">
      <c r="A14" s="9">
        <v>3</v>
      </c>
      <c r="B14" s="36" t="s">
        <v>83</v>
      </c>
      <c r="C14" s="37" t="s">
        <v>50</v>
      </c>
      <c r="D14" s="30">
        <v>91.9</v>
      </c>
      <c r="E14" s="30">
        <v>84.7</v>
      </c>
      <c r="F14" s="30">
        <v>81.7</v>
      </c>
      <c r="G14" s="30">
        <v>81.5</v>
      </c>
      <c r="H14" s="30">
        <v>75.6</v>
      </c>
      <c r="I14" s="51">
        <v>81.2</v>
      </c>
      <c r="J14" s="9">
        <v>81.2</v>
      </c>
    </row>
    <row r="15" spans="1:10" ht="89.25" customHeight="1">
      <c r="A15" s="97">
        <v>4</v>
      </c>
      <c r="B15" s="213" t="s">
        <v>163</v>
      </c>
      <c r="C15" s="214" t="s">
        <v>50</v>
      </c>
      <c r="D15" s="214">
        <v>93</v>
      </c>
      <c r="E15" s="214">
        <v>101</v>
      </c>
      <c r="F15" s="214">
        <v>99</v>
      </c>
      <c r="G15" s="214">
        <v>95</v>
      </c>
      <c r="H15" s="214">
        <v>93</v>
      </c>
      <c r="I15" s="215">
        <v>90</v>
      </c>
      <c r="J15" s="97">
        <v>88</v>
      </c>
    </row>
    <row r="16" spans="1:10" ht="15">
      <c r="A16" s="137"/>
      <c r="B16" s="234" t="s">
        <v>161</v>
      </c>
      <c r="C16" s="234"/>
      <c r="D16" s="234"/>
      <c r="E16" s="234"/>
      <c r="F16" s="234"/>
      <c r="G16" s="234"/>
      <c r="H16" s="234"/>
      <c r="I16" s="234"/>
      <c r="J16" s="138"/>
    </row>
    <row r="17" spans="1:10" ht="26.25" customHeight="1">
      <c r="A17" s="139"/>
      <c r="B17" s="140" t="s">
        <v>107</v>
      </c>
      <c r="C17" s="141" t="s">
        <v>50</v>
      </c>
      <c r="D17" s="141">
        <v>81</v>
      </c>
      <c r="E17" s="141">
        <v>81.8</v>
      </c>
      <c r="F17" s="141">
        <v>82.1</v>
      </c>
      <c r="G17" s="141">
        <v>82.5</v>
      </c>
      <c r="H17" s="141">
        <v>81.8</v>
      </c>
      <c r="I17" s="142">
        <v>83</v>
      </c>
      <c r="J17" s="141">
        <v>83.2</v>
      </c>
    </row>
    <row r="18" spans="1:10" ht="24.75" customHeight="1">
      <c r="A18" s="143">
        <v>6</v>
      </c>
      <c r="B18" s="144" t="s">
        <v>110</v>
      </c>
      <c r="C18" s="141" t="s">
        <v>108</v>
      </c>
      <c r="D18" s="141">
        <v>0.5</v>
      </c>
      <c r="E18" s="141">
        <v>1.2</v>
      </c>
      <c r="F18" s="141">
        <v>3</v>
      </c>
      <c r="G18" s="141">
        <v>3.5</v>
      </c>
      <c r="H18" s="141">
        <v>3</v>
      </c>
      <c r="I18" s="142">
        <v>4</v>
      </c>
      <c r="J18" s="141">
        <v>4.2</v>
      </c>
    </row>
    <row r="19" spans="1:10" ht="40.5" customHeight="1">
      <c r="A19" s="145">
        <v>7</v>
      </c>
      <c r="B19" s="144" t="s">
        <v>109</v>
      </c>
      <c r="C19" s="146" t="s">
        <v>52</v>
      </c>
      <c r="D19" s="141">
        <v>0</v>
      </c>
      <c r="E19" s="141">
        <v>0</v>
      </c>
      <c r="F19" s="141">
        <v>9</v>
      </c>
      <c r="G19" s="141">
        <v>2</v>
      </c>
      <c r="H19" s="141">
        <v>1</v>
      </c>
      <c r="I19" s="147">
        <v>1</v>
      </c>
      <c r="J19" s="141">
        <v>1</v>
      </c>
    </row>
    <row r="20" spans="1:10" ht="15" customHeight="1">
      <c r="A20" s="41"/>
      <c r="B20" s="243" t="s">
        <v>49</v>
      </c>
      <c r="C20" s="244"/>
      <c r="D20" s="244"/>
      <c r="E20" s="244"/>
      <c r="F20" s="244"/>
      <c r="G20" s="244"/>
      <c r="H20" s="244"/>
      <c r="I20" s="245"/>
      <c r="J20" s="98"/>
    </row>
    <row r="21" spans="1:10" ht="38.25" customHeight="1">
      <c r="A21" s="41">
        <v>8</v>
      </c>
      <c r="B21" s="144" t="s">
        <v>162</v>
      </c>
      <c r="C21" s="148" t="s">
        <v>52</v>
      </c>
      <c r="D21" s="148">
        <v>0</v>
      </c>
      <c r="E21" s="148">
        <v>0</v>
      </c>
      <c r="F21" s="148">
        <v>1</v>
      </c>
      <c r="G21" s="148">
        <v>2</v>
      </c>
      <c r="H21" s="148">
        <v>3</v>
      </c>
      <c r="I21" s="148">
        <v>4</v>
      </c>
      <c r="J21" s="148">
        <v>5</v>
      </c>
    </row>
    <row r="22" spans="1:10" ht="20.25" customHeight="1">
      <c r="A22" s="41">
        <v>9</v>
      </c>
      <c r="B22" s="90" t="s">
        <v>111</v>
      </c>
      <c r="C22" s="37" t="s">
        <v>50</v>
      </c>
      <c r="D22" s="37">
        <v>5</v>
      </c>
      <c r="E22" s="37">
        <v>7.5</v>
      </c>
      <c r="F22" s="37">
        <v>1.4</v>
      </c>
      <c r="G22" s="210">
        <v>59.7</v>
      </c>
      <c r="H22" s="210">
        <f>4768/4353*100-100</f>
        <v>9.533654950608778</v>
      </c>
      <c r="I22" s="37">
        <v>8</v>
      </c>
      <c r="J22" s="37">
        <v>10</v>
      </c>
    </row>
    <row r="23" spans="1:10" ht="42" customHeight="1">
      <c r="A23" s="38">
        <v>10</v>
      </c>
      <c r="B23" s="96" t="s">
        <v>112</v>
      </c>
      <c r="C23" s="38" t="s">
        <v>50</v>
      </c>
      <c r="D23" s="32">
        <v>9.6</v>
      </c>
      <c r="E23" s="32">
        <v>7.3</v>
      </c>
      <c r="F23" s="32">
        <v>5.7</v>
      </c>
      <c r="G23" s="209">
        <v>5.6</v>
      </c>
      <c r="H23" s="211">
        <f>43/452*100</f>
        <v>9.513274336283185</v>
      </c>
      <c r="I23" s="54">
        <v>6</v>
      </c>
      <c r="J23" s="32">
        <v>6.2</v>
      </c>
    </row>
    <row r="24" spans="1:10" ht="19.5" customHeight="1">
      <c r="A24" s="37">
        <v>11</v>
      </c>
      <c r="B24" s="75" t="s">
        <v>113</v>
      </c>
      <c r="C24" s="37" t="s">
        <v>52</v>
      </c>
      <c r="D24" s="37">
        <v>0</v>
      </c>
      <c r="E24" s="37">
        <v>0</v>
      </c>
      <c r="F24" s="37">
        <v>1</v>
      </c>
      <c r="G24" s="37">
        <v>1</v>
      </c>
      <c r="H24" s="37">
        <v>1</v>
      </c>
      <c r="I24" s="52">
        <v>1</v>
      </c>
      <c r="J24" s="37">
        <v>1</v>
      </c>
    </row>
    <row r="25" spans="1:10" ht="41.25" customHeight="1">
      <c r="A25" s="37">
        <v>12</v>
      </c>
      <c r="B25" s="91" t="s">
        <v>167</v>
      </c>
      <c r="C25" s="37" t="s">
        <v>50</v>
      </c>
      <c r="D25" s="37">
        <v>50</v>
      </c>
      <c r="E25" s="37">
        <v>60</v>
      </c>
      <c r="F25" s="37">
        <v>65</v>
      </c>
      <c r="G25" s="37">
        <v>65</v>
      </c>
      <c r="H25" s="37">
        <v>68</v>
      </c>
      <c r="I25" s="52">
        <v>70</v>
      </c>
      <c r="J25" s="37">
        <v>72</v>
      </c>
    </row>
    <row r="26" spans="1:12" ht="26.25" customHeight="1">
      <c r="A26" s="37">
        <v>13</v>
      </c>
      <c r="B26" s="95" t="s">
        <v>149</v>
      </c>
      <c r="C26" s="37" t="s">
        <v>52</v>
      </c>
      <c r="D26" s="37">
        <v>2</v>
      </c>
      <c r="E26" s="37">
        <v>3</v>
      </c>
      <c r="F26" s="37">
        <v>5</v>
      </c>
      <c r="G26" s="37">
        <v>6</v>
      </c>
      <c r="H26" s="37">
        <v>5</v>
      </c>
      <c r="I26" s="52">
        <v>7</v>
      </c>
      <c r="J26" s="37">
        <v>7</v>
      </c>
      <c r="L26" s="92"/>
    </row>
    <row r="27" spans="1:10" ht="15" customHeight="1">
      <c r="A27" s="235"/>
      <c r="B27" s="236"/>
      <c r="C27" s="236"/>
      <c r="D27" s="236"/>
      <c r="E27" s="236"/>
      <c r="F27" s="236"/>
      <c r="G27" s="236"/>
      <c r="H27" s="236"/>
      <c r="I27" s="236"/>
      <c r="J27" s="237"/>
    </row>
    <row r="28" spans="1:10" ht="41.25" customHeight="1">
      <c r="A28" s="226">
        <v>14</v>
      </c>
      <c r="B28" s="90" t="s">
        <v>164</v>
      </c>
      <c r="C28" s="90" t="s">
        <v>52</v>
      </c>
      <c r="D28" s="90">
        <v>1</v>
      </c>
      <c r="E28" s="90">
        <v>2</v>
      </c>
      <c r="F28" s="90">
        <v>1</v>
      </c>
      <c r="G28" s="90">
        <v>2</v>
      </c>
      <c r="H28" s="90">
        <v>1</v>
      </c>
      <c r="I28" s="90">
        <v>1</v>
      </c>
      <c r="J28" s="90">
        <v>1</v>
      </c>
    </row>
    <row r="29" spans="1:10" s="160" customFormat="1" ht="44.25" customHeight="1">
      <c r="A29" s="90">
        <v>15</v>
      </c>
      <c r="B29" s="90" t="s">
        <v>165</v>
      </c>
      <c r="C29" s="90" t="s">
        <v>52</v>
      </c>
      <c r="D29" s="90"/>
      <c r="E29" s="90"/>
      <c r="F29" s="90"/>
      <c r="G29" s="90"/>
      <c r="H29" s="90"/>
      <c r="I29" s="90"/>
      <c r="J29" s="90"/>
    </row>
    <row r="30" spans="1:10" ht="78" customHeight="1">
      <c r="A30" s="38">
        <v>16</v>
      </c>
      <c r="B30" s="212" t="s">
        <v>53</v>
      </c>
      <c r="C30" s="38" t="s">
        <v>50</v>
      </c>
      <c r="D30" s="38">
        <v>60</v>
      </c>
      <c r="E30" s="38">
        <v>60</v>
      </c>
      <c r="F30" s="38">
        <v>70</v>
      </c>
      <c r="G30" s="38">
        <v>75</v>
      </c>
      <c r="H30" s="38">
        <v>80</v>
      </c>
      <c r="I30" s="53">
        <v>82</v>
      </c>
      <c r="J30" s="38">
        <v>85</v>
      </c>
    </row>
    <row r="31" spans="1:10" ht="41.25" customHeight="1">
      <c r="A31" s="37">
        <v>17</v>
      </c>
      <c r="B31" s="90" t="s">
        <v>73</v>
      </c>
      <c r="C31" s="37" t="s">
        <v>52</v>
      </c>
      <c r="D31" s="37">
        <v>6</v>
      </c>
      <c r="E31" s="37">
        <v>6</v>
      </c>
      <c r="F31" s="37">
        <v>9</v>
      </c>
      <c r="G31" s="37">
        <v>11</v>
      </c>
      <c r="H31" s="37">
        <v>11</v>
      </c>
      <c r="I31" s="52">
        <v>11</v>
      </c>
      <c r="J31" s="37">
        <v>11</v>
      </c>
    </row>
    <row r="32" spans="1:10" ht="26.25" customHeight="1">
      <c r="A32" s="37">
        <v>18</v>
      </c>
      <c r="B32" s="90" t="s">
        <v>166</v>
      </c>
      <c r="C32" s="37" t="s">
        <v>52</v>
      </c>
      <c r="D32" s="37"/>
      <c r="E32" s="37"/>
      <c r="F32" s="37"/>
      <c r="G32" s="37">
        <v>4</v>
      </c>
      <c r="H32" s="37">
        <v>10</v>
      </c>
      <c r="I32" s="52">
        <v>10</v>
      </c>
      <c r="J32" s="37">
        <v>10</v>
      </c>
    </row>
    <row r="33" spans="1:10" ht="29.25" customHeight="1">
      <c r="A33" s="40">
        <v>19</v>
      </c>
      <c r="B33" s="37" t="s">
        <v>114</v>
      </c>
      <c r="C33" s="99" t="s">
        <v>52</v>
      </c>
      <c r="D33" s="99">
        <v>8</v>
      </c>
      <c r="E33" s="99">
        <v>10</v>
      </c>
      <c r="F33" s="99">
        <v>7</v>
      </c>
      <c r="G33" s="99">
        <v>16</v>
      </c>
      <c r="H33" s="99">
        <v>10</v>
      </c>
      <c r="I33" s="100">
        <v>8</v>
      </c>
      <c r="J33" s="99">
        <v>5</v>
      </c>
    </row>
  </sheetData>
  <sheetProtection/>
  <mergeCells count="11">
    <mergeCell ref="B20:I20"/>
    <mergeCell ref="G1:I1"/>
    <mergeCell ref="B11:I11"/>
    <mergeCell ref="A3:I3"/>
    <mergeCell ref="B16:I16"/>
    <mergeCell ref="A27:J27"/>
    <mergeCell ref="B8:B10"/>
    <mergeCell ref="C6:K6"/>
    <mergeCell ref="C8:C10"/>
    <mergeCell ref="D8:I8"/>
  </mergeCells>
  <hyperlinks>
    <hyperlink ref="B15" r:id="rId1" display="http://docs.cntd.ru/document/9004835"/>
  </hyperlinks>
  <printOptions/>
  <pageMargins left="0.03937007874015748" right="0.03937007874015748" top="0.7480314960629921" bottom="0.7480314960629921" header="0.31496062992125984" footer="0.31496062992125984"/>
  <pageSetup firstPageNumber="33" useFirstPageNumber="1" horizontalDpi="600" verticalDpi="600" orientation="landscape" paperSize="9" scale="77" r:id="rId2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B7">
      <selection activeCell="F17" sqref="F17:F19"/>
    </sheetView>
  </sheetViews>
  <sheetFormatPr defaultColWidth="9.140625" defaultRowHeight="15"/>
  <cols>
    <col min="1" max="1" width="5.57421875" style="0" customWidth="1"/>
    <col min="2" max="2" width="33.28125" style="0" customWidth="1"/>
    <col min="3" max="3" width="27.00390625" style="0" customWidth="1"/>
    <col min="4" max="4" width="15.140625" style="0" customWidth="1"/>
    <col min="5" max="5" width="34.421875" style="0" customWidth="1"/>
    <col min="6" max="6" width="27.57421875" style="0" customWidth="1"/>
  </cols>
  <sheetData>
    <row r="1" spans="2:6" ht="77.25" customHeight="1">
      <c r="B1" s="3"/>
      <c r="C1" s="3"/>
      <c r="D1" s="3"/>
      <c r="E1" s="3" t="s">
        <v>30</v>
      </c>
      <c r="F1" s="42" t="s">
        <v>56</v>
      </c>
    </row>
    <row r="2" spans="2:6" ht="21.75" customHeight="1">
      <c r="B2" s="3"/>
      <c r="C2" s="3"/>
      <c r="D2" s="3"/>
      <c r="E2" s="7"/>
      <c r="F2" s="8"/>
    </row>
    <row r="3" spans="1:6" ht="25.5" customHeight="1">
      <c r="A3" s="246" t="s">
        <v>36</v>
      </c>
      <c r="B3" s="246"/>
      <c r="C3" s="246"/>
      <c r="D3" s="246"/>
      <c r="E3" s="246"/>
      <c r="F3" s="246"/>
    </row>
    <row r="4" spans="2:6" ht="23.25" customHeight="1">
      <c r="B4" s="3"/>
      <c r="C4" s="3"/>
      <c r="D4" s="3"/>
      <c r="E4" s="3"/>
      <c r="F4" s="3"/>
    </row>
    <row r="5" spans="1:6" ht="15">
      <c r="A5" s="5" t="s">
        <v>37</v>
      </c>
      <c r="B5" s="3"/>
      <c r="C5" s="3"/>
      <c r="D5" s="43" t="s">
        <v>57</v>
      </c>
      <c r="E5" s="3"/>
      <c r="F5" s="3"/>
    </row>
    <row r="6" spans="1:6" ht="15">
      <c r="A6" s="5" t="s">
        <v>38</v>
      </c>
      <c r="B6" s="3"/>
      <c r="C6" s="3"/>
      <c r="D6" s="43" t="s">
        <v>129</v>
      </c>
      <c r="E6" s="3"/>
      <c r="F6" s="3"/>
    </row>
    <row r="7" spans="1:6" ht="15.75" thickBot="1">
      <c r="A7" s="5"/>
      <c r="B7" s="6"/>
      <c r="C7" s="3"/>
      <c r="D7" s="3"/>
      <c r="E7" s="3"/>
      <c r="F7" s="3"/>
    </row>
    <row r="8" spans="1:6" ht="68.25" customHeight="1" thickBot="1">
      <c r="A8" s="11" t="s">
        <v>0</v>
      </c>
      <c r="B8" s="11" t="s">
        <v>11</v>
      </c>
      <c r="C8" s="11" t="s">
        <v>29</v>
      </c>
      <c r="D8" s="11" t="s">
        <v>12</v>
      </c>
      <c r="E8" s="102" t="s">
        <v>117</v>
      </c>
      <c r="F8" s="102" t="s">
        <v>123</v>
      </c>
    </row>
    <row r="9" spans="1:6" ht="20.25" customHeight="1">
      <c r="A9" s="14"/>
      <c r="B9" s="250" t="s">
        <v>58</v>
      </c>
      <c r="C9" s="251"/>
      <c r="D9" s="251"/>
      <c r="E9" s="251"/>
      <c r="F9" s="252"/>
    </row>
    <row r="10" spans="1:6" ht="15">
      <c r="A10" s="14" t="s">
        <v>13</v>
      </c>
      <c r="B10" s="247" t="s">
        <v>121</v>
      </c>
      <c r="C10" s="248"/>
      <c r="D10" s="248"/>
      <c r="E10" s="248"/>
      <c r="F10" s="249"/>
    </row>
    <row r="11" spans="1:6" ht="56.25" customHeight="1">
      <c r="A11" s="45" t="s">
        <v>27</v>
      </c>
      <c r="B11" s="101" t="s">
        <v>115</v>
      </c>
      <c r="C11" s="39" t="s">
        <v>116</v>
      </c>
      <c r="D11" s="39" t="s">
        <v>75</v>
      </c>
      <c r="E11" s="15" t="s">
        <v>111</v>
      </c>
      <c r="F11" s="37" t="s">
        <v>104</v>
      </c>
    </row>
    <row r="12" spans="1:6" ht="54.75" customHeight="1">
      <c r="A12" s="45" t="s">
        <v>28</v>
      </c>
      <c r="B12" s="15" t="s">
        <v>118</v>
      </c>
      <c r="C12" s="39" t="s">
        <v>119</v>
      </c>
      <c r="D12" s="39" t="s">
        <v>75</v>
      </c>
      <c r="E12" s="15" t="s">
        <v>120</v>
      </c>
      <c r="F12" s="44" t="s">
        <v>106</v>
      </c>
    </row>
    <row r="13" spans="1:6" ht="15" customHeight="1">
      <c r="A13" s="261" t="s">
        <v>122</v>
      </c>
      <c r="B13" s="244"/>
      <c r="C13" s="244"/>
      <c r="D13" s="244"/>
      <c r="E13" s="244"/>
      <c r="F13" s="245"/>
    </row>
    <row r="14" spans="1:6" ht="15" customHeight="1">
      <c r="A14" s="253" t="s">
        <v>47</v>
      </c>
      <c r="B14" s="255" t="s">
        <v>90</v>
      </c>
      <c r="C14" s="255" t="s">
        <v>61</v>
      </c>
      <c r="D14" s="259" t="s">
        <v>76</v>
      </c>
      <c r="E14" s="255" t="s">
        <v>110</v>
      </c>
      <c r="F14" s="262" t="s">
        <v>83</v>
      </c>
    </row>
    <row r="15" spans="1:6" ht="61.5" customHeight="1">
      <c r="A15" s="254"/>
      <c r="B15" s="256"/>
      <c r="C15" s="256"/>
      <c r="D15" s="260"/>
      <c r="E15" s="256"/>
      <c r="F15" s="263"/>
    </row>
    <row r="16" spans="1:6" s="107" customFormat="1" ht="21" customHeight="1">
      <c r="A16" s="258" t="s">
        <v>59</v>
      </c>
      <c r="B16" s="258"/>
      <c r="C16" s="258"/>
      <c r="D16" s="258"/>
      <c r="E16" s="258"/>
      <c r="F16" s="258"/>
    </row>
    <row r="17" spans="1:6" s="107" customFormat="1" ht="100.5" customHeight="1">
      <c r="A17" s="103" t="s">
        <v>62</v>
      </c>
      <c r="B17" s="37" t="s">
        <v>124</v>
      </c>
      <c r="C17" s="37" t="s">
        <v>125</v>
      </c>
      <c r="D17" s="103" t="s">
        <v>75</v>
      </c>
      <c r="E17" s="37" t="s">
        <v>163</v>
      </c>
      <c r="F17" s="257"/>
    </row>
    <row r="18" spans="1:6" s="107" customFormat="1" ht="113.25" customHeight="1">
      <c r="A18" s="103" t="s">
        <v>63</v>
      </c>
      <c r="B18" s="37" t="s">
        <v>126</v>
      </c>
      <c r="C18" s="37" t="s">
        <v>119</v>
      </c>
      <c r="D18" s="103" t="s">
        <v>127</v>
      </c>
      <c r="E18" s="37" t="s">
        <v>53</v>
      </c>
      <c r="F18" s="257"/>
    </row>
    <row r="19" spans="1:6" s="107" customFormat="1" ht="103.5" customHeight="1">
      <c r="A19" s="103" t="s">
        <v>64</v>
      </c>
      <c r="B19" s="37" t="s">
        <v>60</v>
      </c>
      <c r="C19" s="95" t="s">
        <v>128</v>
      </c>
      <c r="D19" s="104" t="s">
        <v>75</v>
      </c>
      <c r="E19" s="37" t="s">
        <v>166</v>
      </c>
      <c r="F19" s="257"/>
    </row>
  </sheetData>
  <sheetProtection/>
  <mergeCells count="12">
    <mergeCell ref="E14:E15"/>
    <mergeCell ref="F14:F15"/>
    <mergeCell ref="A3:F3"/>
    <mergeCell ref="B10:F10"/>
    <mergeCell ref="B9:F9"/>
    <mergeCell ref="A14:A15"/>
    <mergeCell ref="B14:B15"/>
    <mergeCell ref="F17:F19"/>
    <mergeCell ref="C14:C15"/>
    <mergeCell ref="A16:F16"/>
    <mergeCell ref="D14:D15"/>
    <mergeCell ref="A13:F13"/>
  </mergeCells>
  <printOptions/>
  <pageMargins left="0.7086614173228347" right="0.7086614173228347" top="0.7480314960629921" bottom="0.7480314960629921" header="0.31496062992125984" footer="0.31496062992125984"/>
  <pageSetup firstPageNumber="37" useFirstPageNumber="1" horizontalDpi="600" verticalDpi="600" orientation="landscape" paperSize="9" scale="9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68"/>
  <sheetViews>
    <sheetView view="pageBreakPreview" zoomScale="84" zoomScaleSheetLayoutView="84" zoomScalePageLayoutView="0" workbookViewId="0" topLeftCell="A4">
      <selection activeCell="S10" sqref="S10"/>
    </sheetView>
  </sheetViews>
  <sheetFormatPr defaultColWidth="9.140625" defaultRowHeight="15"/>
  <cols>
    <col min="1" max="1" width="5.00390625" style="16" customWidth="1"/>
    <col min="2" max="2" width="18.8515625" style="16" customWidth="1"/>
    <col min="3" max="3" width="30.140625" style="16" customWidth="1"/>
    <col min="4" max="4" width="22.8515625" style="16" customWidth="1"/>
    <col min="5" max="5" width="5.421875" style="16" customWidth="1"/>
    <col min="6" max="6" width="5.57421875" style="16" customWidth="1"/>
    <col min="7" max="7" width="5.421875" style="16" customWidth="1"/>
    <col min="8" max="8" width="5.8515625" style="16" customWidth="1"/>
    <col min="9" max="9" width="5.00390625" style="16" customWidth="1"/>
    <col min="10" max="10" width="5.28125" style="16" customWidth="1"/>
    <col min="11" max="11" width="5.8515625" style="16" customWidth="1"/>
    <col min="12" max="12" width="4.57421875" style="17" customWidth="1"/>
    <col min="13" max="14" width="9.57421875" style="16" bestFit="1" customWidth="1"/>
    <col min="15" max="18" width="9.140625" style="16" customWidth="1"/>
    <col min="19" max="19" width="10.00390625" style="16" customWidth="1"/>
    <col min="20" max="21" width="9.140625" style="16" customWidth="1"/>
    <col min="22" max="22" width="9.8515625" style="16" bestFit="1" customWidth="1"/>
    <col min="23" max="23" width="14.140625" style="16" customWidth="1"/>
    <col min="24" max="24" width="15.28125" style="16" customWidth="1"/>
    <col min="25" max="16384" width="9.140625" style="16" customWidth="1"/>
  </cols>
  <sheetData>
    <row r="1" spans="14:18" ht="96" customHeight="1">
      <c r="N1" s="301" t="s">
        <v>72</v>
      </c>
      <c r="O1" s="302"/>
      <c r="P1" s="302"/>
      <c r="Q1" s="302"/>
      <c r="R1" s="49"/>
    </row>
    <row r="3" spans="5:15" ht="15">
      <c r="E3" s="13" t="s">
        <v>39</v>
      </c>
      <c r="O3" s="23"/>
    </row>
    <row r="5" spans="1:10" ht="15">
      <c r="A5" s="5" t="s">
        <v>37</v>
      </c>
      <c r="B5" s="3"/>
      <c r="C5" s="3"/>
      <c r="D5" s="43" t="s">
        <v>70</v>
      </c>
      <c r="E5" s="3"/>
      <c r="F5" s="3"/>
      <c r="G5" s="3"/>
      <c r="H5" s="3"/>
      <c r="I5" s="3"/>
      <c r="J5" s="3"/>
    </row>
    <row r="6" spans="1:10" ht="15">
      <c r="A6" s="5" t="s">
        <v>38</v>
      </c>
      <c r="B6" s="3"/>
      <c r="C6" s="3"/>
      <c r="D6" s="43" t="s">
        <v>133</v>
      </c>
      <c r="E6" s="3"/>
      <c r="F6" s="3"/>
      <c r="G6" s="3"/>
      <c r="H6" s="3"/>
      <c r="I6" s="3"/>
      <c r="J6" s="3"/>
    </row>
    <row r="8" spans="1:20" s="18" customFormat="1" ht="87" customHeight="1">
      <c r="A8" s="57" t="s">
        <v>0</v>
      </c>
      <c r="B8" s="57" t="s">
        <v>23</v>
      </c>
      <c r="C8" s="57" t="s">
        <v>40</v>
      </c>
      <c r="D8" s="57" t="s">
        <v>21</v>
      </c>
      <c r="E8" s="282" t="s">
        <v>103</v>
      </c>
      <c r="F8" s="282"/>
      <c r="G8" s="282"/>
      <c r="H8" s="282" t="s">
        <v>22</v>
      </c>
      <c r="I8" s="282"/>
      <c r="J8" s="282"/>
      <c r="K8" s="282"/>
      <c r="L8" s="282"/>
      <c r="M8" s="303" t="s">
        <v>82</v>
      </c>
      <c r="N8" s="304"/>
      <c r="O8" s="304"/>
      <c r="P8" s="304"/>
      <c r="Q8" s="304"/>
      <c r="R8" s="305"/>
      <c r="S8" s="323" t="s">
        <v>78</v>
      </c>
      <c r="T8" s="58"/>
    </row>
    <row r="9" spans="1:19" s="18" customFormat="1" ht="13.5" thickBot="1">
      <c r="A9" s="19"/>
      <c r="B9" s="19"/>
      <c r="C9" s="19"/>
      <c r="D9" s="19"/>
      <c r="E9" s="71" t="s">
        <v>45</v>
      </c>
      <c r="F9" s="71" t="s">
        <v>14</v>
      </c>
      <c r="G9" s="71" t="s">
        <v>15</v>
      </c>
      <c r="H9" s="71" t="s">
        <v>16</v>
      </c>
      <c r="I9" s="71" t="s">
        <v>17</v>
      </c>
      <c r="J9" s="71" t="s">
        <v>18</v>
      </c>
      <c r="K9" s="71" t="s">
        <v>19</v>
      </c>
      <c r="L9" s="71" t="s">
        <v>20</v>
      </c>
      <c r="M9" s="71" t="s">
        <v>6</v>
      </c>
      <c r="N9" s="71" t="s">
        <v>7</v>
      </c>
      <c r="O9" s="71" t="s">
        <v>8</v>
      </c>
      <c r="P9" s="71" t="s">
        <v>9</v>
      </c>
      <c r="Q9" s="72" t="s">
        <v>10</v>
      </c>
      <c r="R9" s="73" t="s">
        <v>74</v>
      </c>
      <c r="S9" s="324"/>
    </row>
    <row r="10" spans="1:19" s="18" customFormat="1" ht="24" customHeight="1">
      <c r="A10" s="279"/>
      <c r="B10" s="276" t="s">
        <v>41</v>
      </c>
      <c r="C10" s="276" t="s">
        <v>68</v>
      </c>
      <c r="D10" s="25" t="s">
        <v>33</v>
      </c>
      <c r="E10" s="26"/>
      <c r="F10" s="26"/>
      <c r="G10" s="26"/>
      <c r="H10" s="26"/>
      <c r="I10" s="26"/>
      <c r="J10" s="26"/>
      <c r="K10" s="27"/>
      <c r="L10" s="26"/>
      <c r="M10" s="105">
        <v>14391.4</v>
      </c>
      <c r="N10" s="105">
        <v>19730.5</v>
      </c>
      <c r="O10" s="105">
        <v>28740.4</v>
      </c>
      <c r="P10" s="105">
        <v>29747.5</v>
      </c>
      <c r="Q10" s="105">
        <v>23885.3</v>
      </c>
      <c r="R10" s="106">
        <v>26628.4</v>
      </c>
      <c r="S10" s="89">
        <f>SUM(M10:R10)</f>
        <v>143123.5</v>
      </c>
    </row>
    <row r="11" spans="1:19" s="18" customFormat="1" ht="30.75" customHeight="1">
      <c r="A11" s="280"/>
      <c r="B11" s="277"/>
      <c r="C11" s="277"/>
      <c r="D11" s="29" t="s">
        <v>66</v>
      </c>
      <c r="E11" s="21"/>
      <c r="F11" s="21"/>
      <c r="G11" s="21"/>
      <c r="H11" s="20"/>
      <c r="I11" s="20"/>
      <c r="J11" s="20"/>
      <c r="K11" s="24"/>
      <c r="L11" s="20"/>
      <c r="M11" s="59">
        <f>M10-M12-M13</f>
        <v>12653.5</v>
      </c>
      <c r="N11" s="59">
        <f aca="true" t="shared" si="0" ref="N11:S11">N10-N12-N13</f>
        <v>9877.7</v>
      </c>
      <c r="O11" s="59">
        <f t="shared" si="0"/>
        <v>17437.600000000002</v>
      </c>
      <c r="P11" s="59">
        <f t="shared" si="0"/>
        <v>14836.400000000001</v>
      </c>
      <c r="Q11" s="59">
        <f t="shared" si="0"/>
        <v>11078.1</v>
      </c>
      <c r="R11" s="59">
        <f t="shared" si="0"/>
        <v>14761.700000000003</v>
      </c>
      <c r="S11" s="59">
        <f t="shared" si="0"/>
        <v>80645</v>
      </c>
    </row>
    <row r="12" spans="1:28" s="18" customFormat="1" ht="26.25" customHeight="1">
      <c r="A12" s="280"/>
      <c r="B12" s="277"/>
      <c r="C12" s="277"/>
      <c r="D12" s="31" t="s">
        <v>77</v>
      </c>
      <c r="E12" s="21"/>
      <c r="F12" s="21"/>
      <c r="G12" s="21"/>
      <c r="H12" s="21"/>
      <c r="I12" s="21"/>
      <c r="J12" s="21"/>
      <c r="K12" s="22"/>
      <c r="L12" s="21"/>
      <c r="M12" s="61">
        <v>1737.9</v>
      </c>
      <c r="N12" s="61">
        <v>1852.8</v>
      </c>
      <c r="O12" s="61">
        <v>1738</v>
      </c>
      <c r="P12" s="61">
        <v>2309.8</v>
      </c>
      <c r="Q12" s="61">
        <v>2308.6</v>
      </c>
      <c r="R12" s="61">
        <v>2170.6</v>
      </c>
      <c r="S12" s="74">
        <f>SUM(M12:R12)</f>
        <v>12117.7</v>
      </c>
      <c r="U12" s="33"/>
      <c r="V12" s="33"/>
      <c r="W12" s="33"/>
      <c r="X12" s="33"/>
      <c r="Y12" s="33"/>
      <c r="Z12" s="33"/>
      <c r="AA12" s="33"/>
      <c r="AB12" s="33"/>
    </row>
    <row r="13" spans="1:28" s="18" customFormat="1" ht="51.75" customHeight="1">
      <c r="A13" s="281"/>
      <c r="B13" s="278"/>
      <c r="C13" s="278"/>
      <c r="D13" s="31" t="s">
        <v>101</v>
      </c>
      <c r="E13" s="21"/>
      <c r="F13" s="21"/>
      <c r="G13" s="21"/>
      <c r="H13" s="21"/>
      <c r="I13" s="21"/>
      <c r="J13" s="21"/>
      <c r="K13" s="22"/>
      <c r="L13" s="21"/>
      <c r="M13" s="61"/>
      <c r="N13" s="61">
        <v>8000</v>
      </c>
      <c r="O13" s="59">
        <v>9564.8</v>
      </c>
      <c r="P13" s="59">
        <v>12601.3</v>
      </c>
      <c r="Q13" s="60">
        <v>10498.6</v>
      </c>
      <c r="R13" s="59">
        <v>9696.1</v>
      </c>
      <c r="S13" s="74">
        <f>SUM(M13:R13)</f>
        <v>50360.799999999996</v>
      </c>
      <c r="U13" s="33"/>
      <c r="V13" s="33"/>
      <c r="W13" s="33"/>
      <c r="X13" s="33"/>
      <c r="Y13" s="33"/>
      <c r="Z13" s="33"/>
      <c r="AA13" s="33"/>
      <c r="AB13" s="33"/>
    </row>
    <row r="14" spans="1:28" s="18" customFormat="1" ht="26.25" customHeight="1">
      <c r="A14" s="84"/>
      <c r="B14" s="83" t="s">
        <v>80</v>
      </c>
      <c r="C14" s="66" t="s">
        <v>85</v>
      </c>
      <c r="D14" s="83" t="s">
        <v>77</v>
      </c>
      <c r="E14" s="21"/>
      <c r="F14" s="21"/>
      <c r="G14" s="21"/>
      <c r="H14" s="21"/>
      <c r="I14" s="21"/>
      <c r="J14" s="21"/>
      <c r="K14" s="22"/>
      <c r="L14" s="21"/>
      <c r="M14" s="61">
        <v>1737.9</v>
      </c>
      <c r="N14" s="61">
        <v>1852.8</v>
      </c>
      <c r="O14" s="61">
        <v>1672.4</v>
      </c>
      <c r="P14" s="61">
        <v>1946.7</v>
      </c>
      <c r="Q14" s="61">
        <v>1847.7</v>
      </c>
      <c r="R14" s="61">
        <v>1847.7</v>
      </c>
      <c r="S14" s="74">
        <f aca="true" t="shared" si="1" ref="S14:S22">SUM(M14:R14)</f>
        <v>10905.2</v>
      </c>
      <c r="U14" s="33"/>
      <c r="V14" s="33"/>
      <c r="W14" s="33"/>
      <c r="X14" s="33"/>
      <c r="Y14" s="33"/>
      <c r="Z14" s="33"/>
      <c r="AA14" s="33"/>
      <c r="AB14" s="33"/>
    </row>
    <row r="15" spans="1:28" s="18" customFormat="1" ht="80.25" customHeight="1">
      <c r="A15" s="65"/>
      <c r="B15" s="83" t="s">
        <v>80</v>
      </c>
      <c r="C15" s="66" t="s">
        <v>86</v>
      </c>
      <c r="D15" s="31" t="s">
        <v>81</v>
      </c>
      <c r="E15" s="21"/>
      <c r="F15" s="21"/>
      <c r="G15" s="21"/>
      <c r="H15" s="21"/>
      <c r="I15" s="21"/>
      <c r="J15" s="21"/>
      <c r="K15" s="22"/>
      <c r="L15" s="21"/>
      <c r="M15" s="59"/>
      <c r="N15" s="59"/>
      <c r="O15" s="59">
        <v>8546.2</v>
      </c>
      <c r="P15" s="59">
        <v>9596.1</v>
      </c>
      <c r="Q15" s="60">
        <v>9596.1</v>
      </c>
      <c r="R15" s="59">
        <v>9596.1</v>
      </c>
      <c r="S15" s="74">
        <f t="shared" si="1"/>
        <v>37334.5</v>
      </c>
      <c r="U15" s="33"/>
      <c r="V15" s="33"/>
      <c r="W15" s="33"/>
      <c r="X15" s="33"/>
      <c r="Y15" s="33"/>
      <c r="Z15" s="33"/>
      <c r="AA15" s="33"/>
      <c r="AB15" s="33"/>
    </row>
    <row r="16" spans="1:28" s="18" customFormat="1" ht="39" customHeight="1">
      <c r="A16" s="63"/>
      <c r="B16" s="85" t="s">
        <v>80</v>
      </c>
      <c r="C16" s="62" t="s">
        <v>79</v>
      </c>
      <c r="D16" s="64" t="s">
        <v>65</v>
      </c>
      <c r="E16" s="20"/>
      <c r="F16" s="20"/>
      <c r="G16" s="20"/>
      <c r="H16" s="20"/>
      <c r="I16" s="20"/>
      <c r="J16" s="20"/>
      <c r="K16" s="24"/>
      <c r="L16" s="20"/>
      <c r="M16" s="59">
        <v>1296.416</v>
      </c>
      <c r="N16" s="59"/>
      <c r="O16" s="59"/>
      <c r="P16" s="59"/>
      <c r="Q16" s="60"/>
      <c r="R16" s="59"/>
      <c r="S16" s="74">
        <f t="shared" si="1"/>
        <v>1296.416</v>
      </c>
      <c r="U16" s="33"/>
      <c r="V16" s="33"/>
      <c r="W16" s="33"/>
      <c r="X16" s="33"/>
      <c r="Y16" s="33"/>
      <c r="Z16" s="33"/>
      <c r="AA16" s="33"/>
      <c r="AB16" s="33"/>
    </row>
    <row r="17" spans="1:19" s="18" customFormat="1" ht="43.5" customHeight="1">
      <c r="A17" s="109" t="s">
        <v>31</v>
      </c>
      <c r="B17" s="110" t="s">
        <v>25</v>
      </c>
      <c r="C17" s="111" t="s">
        <v>87</v>
      </c>
      <c r="D17" s="67" t="s">
        <v>33</v>
      </c>
      <c r="E17" s="112"/>
      <c r="F17" s="113"/>
      <c r="G17" s="113"/>
      <c r="H17" s="112"/>
      <c r="I17" s="112"/>
      <c r="J17" s="112"/>
      <c r="K17" s="113"/>
      <c r="L17" s="112"/>
      <c r="M17" s="114">
        <v>40</v>
      </c>
      <c r="N17" s="115">
        <v>5737.3</v>
      </c>
      <c r="O17" s="115">
        <v>6621.4</v>
      </c>
      <c r="P17" s="115">
        <v>7659</v>
      </c>
      <c r="Q17" s="116">
        <v>11877.5</v>
      </c>
      <c r="R17" s="115">
        <v>10928.6</v>
      </c>
      <c r="S17" s="115">
        <f>SUM(M17:R17)</f>
        <v>42863.8</v>
      </c>
    </row>
    <row r="18" spans="1:19" s="18" customFormat="1" ht="27" customHeight="1">
      <c r="A18" s="109"/>
      <c r="B18" s="117" t="s">
        <v>88</v>
      </c>
      <c r="C18" s="118" t="s">
        <v>89</v>
      </c>
      <c r="D18" s="108" t="s">
        <v>33</v>
      </c>
      <c r="E18" s="119"/>
      <c r="F18" s="120"/>
      <c r="G18" s="120"/>
      <c r="H18" s="119"/>
      <c r="I18" s="119"/>
      <c r="J18" s="119"/>
      <c r="K18" s="120"/>
      <c r="L18" s="119"/>
      <c r="M18" s="121">
        <v>40</v>
      </c>
      <c r="N18" s="122"/>
      <c r="O18" s="122"/>
      <c r="P18" s="122"/>
      <c r="Q18" s="123"/>
      <c r="R18" s="122"/>
      <c r="S18" s="122">
        <f t="shared" si="1"/>
        <v>40</v>
      </c>
    </row>
    <row r="19" spans="1:19" s="18" customFormat="1" ht="27" customHeight="1">
      <c r="A19" s="109"/>
      <c r="B19" s="117" t="s">
        <v>88</v>
      </c>
      <c r="C19" s="118" t="s">
        <v>90</v>
      </c>
      <c r="D19" s="108" t="s">
        <v>33</v>
      </c>
      <c r="E19" s="119"/>
      <c r="F19" s="120"/>
      <c r="G19" s="120"/>
      <c r="H19" s="119"/>
      <c r="I19" s="119"/>
      <c r="J19" s="119"/>
      <c r="K19" s="120"/>
      <c r="L19" s="119"/>
      <c r="M19" s="124"/>
      <c r="N19" s="125">
        <v>5737.3</v>
      </c>
      <c r="O19" s="125">
        <v>6621.4</v>
      </c>
      <c r="P19" s="125">
        <v>7659</v>
      </c>
      <c r="Q19" s="126">
        <v>11877.5</v>
      </c>
      <c r="R19" s="125">
        <v>10928.6</v>
      </c>
      <c r="S19" s="125">
        <f t="shared" si="1"/>
        <v>42823.8</v>
      </c>
    </row>
    <row r="20" spans="1:19" s="18" customFormat="1" ht="27" customHeight="1">
      <c r="A20" s="109"/>
      <c r="B20" s="117"/>
      <c r="C20" s="117" t="s">
        <v>135</v>
      </c>
      <c r="D20" s="108"/>
      <c r="E20" s="119"/>
      <c r="F20" s="120"/>
      <c r="G20" s="120"/>
      <c r="H20" s="119"/>
      <c r="I20" s="119"/>
      <c r="J20" s="119"/>
      <c r="K20" s="120"/>
      <c r="L20" s="119"/>
      <c r="M20" s="124"/>
      <c r="N20" s="125"/>
      <c r="O20" s="125"/>
      <c r="P20" s="125">
        <v>20</v>
      </c>
      <c r="Q20" s="126"/>
      <c r="R20" s="125"/>
      <c r="S20" s="125"/>
    </row>
    <row r="21" spans="1:19" s="18" customFormat="1" ht="27" customHeight="1">
      <c r="A21" s="109"/>
      <c r="B21" s="117"/>
      <c r="C21" s="118" t="s">
        <v>134</v>
      </c>
      <c r="D21" s="108"/>
      <c r="E21" s="119"/>
      <c r="F21" s="120"/>
      <c r="G21" s="120"/>
      <c r="H21" s="119"/>
      <c r="I21" s="119"/>
      <c r="J21" s="119"/>
      <c r="K21" s="120"/>
      <c r="L21" s="119"/>
      <c r="M21" s="124"/>
      <c r="N21" s="125">
        <v>5737.3</v>
      </c>
      <c r="O21" s="125">
        <v>6621.4</v>
      </c>
      <c r="P21" s="125">
        <v>7659</v>
      </c>
      <c r="Q21" s="126">
        <v>11877.5</v>
      </c>
      <c r="R21" s="125">
        <v>10928.6</v>
      </c>
      <c r="S21" s="125">
        <f>SUM(N21:R21)</f>
        <v>42823.8</v>
      </c>
    </row>
    <row r="22" spans="1:19" ht="18.75" customHeight="1">
      <c r="A22" s="289">
        <v>2</v>
      </c>
      <c r="B22" s="283" t="s">
        <v>46</v>
      </c>
      <c r="C22" s="286" t="s">
        <v>67</v>
      </c>
      <c r="D22" s="292" t="s">
        <v>33</v>
      </c>
      <c r="E22" s="295"/>
      <c r="F22" s="295"/>
      <c r="G22" s="295"/>
      <c r="H22" s="295"/>
      <c r="I22" s="295"/>
      <c r="J22" s="295"/>
      <c r="K22" s="295"/>
      <c r="L22" s="295"/>
      <c r="M22" s="298">
        <v>10411.6</v>
      </c>
      <c r="N22" s="298">
        <v>7457.2</v>
      </c>
      <c r="O22" s="298">
        <v>4342.3</v>
      </c>
      <c r="P22" s="298">
        <v>4780.6</v>
      </c>
      <c r="Q22" s="298">
        <v>1400</v>
      </c>
      <c r="R22" s="298">
        <v>1400</v>
      </c>
      <c r="S22" s="298">
        <f t="shared" si="1"/>
        <v>29791.699999999997</v>
      </c>
    </row>
    <row r="23" spans="1:19" ht="9.75" customHeight="1">
      <c r="A23" s="290"/>
      <c r="B23" s="284"/>
      <c r="C23" s="287"/>
      <c r="D23" s="293"/>
      <c r="E23" s="296"/>
      <c r="F23" s="296"/>
      <c r="G23" s="296"/>
      <c r="H23" s="296"/>
      <c r="I23" s="296"/>
      <c r="J23" s="296"/>
      <c r="K23" s="296"/>
      <c r="L23" s="296"/>
      <c r="M23" s="299"/>
      <c r="N23" s="299"/>
      <c r="O23" s="299"/>
      <c r="P23" s="299"/>
      <c r="Q23" s="299"/>
      <c r="R23" s="299"/>
      <c r="S23" s="299"/>
    </row>
    <row r="24" spans="1:19" ht="6.75" customHeight="1">
      <c r="A24" s="291"/>
      <c r="B24" s="285"/>
      <c r="C24" s="288"/>
      <c r="D24" s="294"/>
      <c r="E24" s="297"/>
      <c r="F24" s="297"/>
      <c r="G24" s="297"/>
      <c r="H24" s="297"/>
      <c r="I24" s="297"/>
      <c r="J24" s="297"/>
      <c r="K24" s="297"/>
      <c r="L24" s="297"/>
      <c r="M24" s="300"/>
      <c r="N24" s="300"/>
      <c r="O24" s="300"/>
      <c r="P24" s="300"/>
      <c r="Q24" s="300"/>
      <c r="R24" s="300"/>
      <c r="S24" s="300"/>
    </row>
    <row r="25" spans="1:19" ht="26.25" customHeight="1">
      <c r="A25" s="78"/>
      <c r="B25" s="82" t="s">
        <v>26</v>
      </c>
      <c r="C25" s="81" t="s">
        <v>91</v>
      </c>
      <c r="D25" s="79" t="s">
        <v>33</v>
      </c>
      <c r="E25" s="77"/>
      <c r="F25" s="77"/>
      <c r="G25" s="77"/>
      <c r="H25" s="77"/>
      <c r="I25" s="77"/>
      <c r="J25" s="77"/>
      <c r="K25" s="77"/>
      <c r="L25" s="77"/>
      <c r="M25" s="59">
        <v>7672.3</v>
      </c>
      <c r="N25" s="59">
        <v>7106.1</v>
      </c>
      <c r="O25" s="88">
        <v>322</v>
      </c>
      <c r="P25" s="88">
        <v>300</v>
      </c>
      <c r="Q25" s="88">
        <v>300</v>
      </c>
      <c r="R25" s="88">
        <v>300</v>
      </c>
      <c r="S25" s="59">
        <f>SUM(M25:R25)</f>
        <v>16000.400000000001</v>
      </c>
    </row>
    <row r="26" spans="1:19" ht="26.25" customHeight="1">
      <c r="A26" s="78"/>
      <c r="B26" s="39" t="s">
        <v>136</v>
      </c>
      <c r="C26" s="81" t="s">
        <v>137</v>
      </c>
      <c r="D26" s="79"/>
      <c r="E26" s="77"/>
      <c r="F26" s="77"/>
      <c r="G26" s="77"/>
      <c r="H26" s="77"/>
      <c r="I26" s="77"/>
      <c r="J26" s="77"/>
      <c r="K26" s="77"/>
      <c r="L26" s="77"/>
      <c r="M26" s="59"/>
      <c r="N26" s="59"/>
      <c r="O26" s="88">
        <v>72</v>
      </c>
      <c r="P26" s="88"/>
      <c r="Q26" s="88"/>
      <c r="R26" s="88"/>
      <c r="S26" s="59"/>
    </row>
    <row r="27" spans="1:19" s="68" customFormat="1" ht="51" customHeight="1">
      <c r="A27" s="46"/>
      <c r="B27" s="82" t="s">
        <v>26</v>
      </c>
      <c r="C27" s="81" t="s">
        <v>92</v>
      </c>
      <c r="D27" s="67" t="s">
        <v>33</v>
      </c>
      <c r="E27" s="34"/>
      <c r="F27" s="34"/>
      <c r="G27" s="34"/>
      <c r="H27" s="34"/>
      <c r="I27" s="34"/>
      <c r="J27" s="34"/>
      <c r="K27" s="34"/>
      <c r="L27" s="35"/>
      <c r="M27" s="61">
        <v>501.7</v>
      </c>
      <c r="N27" s="61">
        <v>1548</v>
      </c>
      <c r="O27" s="61">
        <v>3942.3</v>
      </c>
      <c r="P27" s="61">
        <v>1248.2</v>
      </c>
      <c r="Q27" s="61">
        <v>100</v>
      </c>
      <c r="R27" s="61">
        <v>100</v>
      </c>
      <c r="S27" s="61">
        <f>SUM(M27:R27)</f>
        <v>7440.2</v>
      </c>
    </row>
    <row r="28" spans="1:19" ht="15" customHeight="1">
      <c r="A28" s="264"/>
      <c r="B28" s="306" t="s">
        <v>26</v>
      </c>
      <c r="C28" s="309" t="s">
        <v>93</v>
      </c>
      <c r="D28" s="270" t="s">
        <v>33</v>
      </c>
      <c r="E28" s="264"/>
      <c r="F28" s="264"/>
      <c r="G28" s="264"/>
      <c r="H28" s="264"/>
      <c r="I28" s="264"/>
      <c r="J28" s="264"/>
      <c r="K28" s="264"/>
      <c r="L28" s="264"/>
      <c r="M28" s="267"/>
      <c r="N28" s="267">
        <v>120</v>
      </c>
      <c r="O28" s="267">
        <v>2664</v>
      </c>
      <c r="P28" s="267"/>
      <c r="Q28" s="267"/>
      <c r="R28" s="267"/>
      <c r="S28" s="267">
        <f>SUM(M28:R28)</f>
        <v>2784</v>
      </c>
    </row>
    <row r="29" spans="1:19" ht="15">
      <c r="A29" s="265"/>
      <c r="B29" s="307"/>
      <c r="C29" s="310"/>
      <c r="D29" s="271"/>
      <c r="E29" s="265"/>
      <c r="F29" s="265"/>
      <c r="G29" s="265"/>
      <c r="H29" s="265"/>
      <c r="I29" s="265"/>
      <c r="J29" s="265"/>
      <c r="K29" s="265"/>
      <c r="L29" s="265"/>
      <c r="M29" s="268"/>
      <c r="N29" s="268"/>
      <c r="O29" s="268"/>
      <c r="P29" s="268"/>
      <c r="Q29" s="268"/>
      <c r="R29" s="268"/>
      <c r="S29" s="268"/>
    </row>
    <row r="30" spans="1:19" ht="15">
      <c r="A30" s="265"/>
      <c r="B30" s="307"/>
      <c r="C30" s="310"/>
      <c r="D30" s="271"/>
      <c r="E30" s="265"/>
      <c r="F30" s="265"/>
      <c r="G30" s="265"/>
      <c r="H30" s="265"/>
      <c r="I30" s="265"/>
      <c r="J30" s="265"/>
      <c r="K30" s="265"/>
      <c r="L30" s="265"/>
      <c r="M30" s="268"/>
      <c r="N30" s="268"/>
      <c r="O30" s="268"/>
      <c r="P30" s="268"/>
      <c r="Q30" s="268"/>
      <c r="R30" s="268"/>
      <c r="S30" s="268"/>
    </row>
    <row r="31" spans="1:19" ht="15">
      <c r="A31" s="265"/>
      <c r="B31" s="307"/>
      <c r="C31" s="310"/>
      <c r="D31" s="271"/>
      <c r="E31" s="265"/>
      <c r="F31" s="265"/>
      <c r="G31" s="265"/>
      <c r="H31" s="265"/>
      <c r="I31" s="265"/>
      <c r="J31" s="265"/>
      <c r="K31" s="265"/>
      <c r="L31" s="265"/>
      <c r="M31" s="268"/>
      <c r="N31" s="268"/>
      <c r="O31" s="268"/>
      <c r="P31" s="268"/>
      <c r="Q31" s="268"/>
      <c r="R31" s="268"/>
      <c r="S31" s="268"/>
    </row>
    <row r="32" spans="1:19" ht="15">
      <c r="A32" s="265"/>
      <c r="B32" s="308"/>
      <c r="C32" s="311"/>
      <c r="D32" s="272"/>
      <c r="E32" s="266"/>
      <c r="F32" s="266"/>
      <c r="G32" s="266"/>
      <c r="H32" s="266"/>
      <c r="I32" s="266"/>
      <c r="J32" s="266"/>
      <c r="K32" s="266"/>
      <c r="L32" s="266"/>
      <c r="M32" s="269"/>
      <c r="N32" s="269"/>
      <c r="O32" s="269"/>
      <c r="P32" s="269"/>
      <c r="Q32" s="269"/>
      <c r="R32" s="269"/>
      <c r="S32" s="269"/>
    </row>
    <row r="33" spans="1:19" ht="15">
      <c r="A33" s="265"/>
      <c r="B33" s="306" t="s">
        <v>26</v>
      </c>
      <c r="C33" s="314" t="s">
        <v>94</v>
      </c>
      <c r="D33" s="273" t="s">
        <v>33</v>
      </c>
      <c r="E33" s="264"/>
      <c r="F33" s="264"/>
      <c r="G33" s="264"/>
      <c r="H33" s="264"/>
      <c r="I33" s="264"/>
      <c r="J33" s="264"/>
      <c r="K33" s="264"/>
      <c r="L33" s="264"/>
      <c r="M33" s="267">
        <v>431.4</v>
      </c>
      <c r="N33" s="267">
        <v>2147.4</v>
      </c>
      <c r="O33" s="267">
        <v>960</v>
      </c>
      <c r="P33" s="267">
        <v>890.6</v>
      </c>
      <c r="Q33" s="267"/>
      <c r="R33" s="267"/>
      <c r="S33" s="267">
        <f>SUM(M33:R33)</f>
        <v>4429.400000000001</v>
      </c>
    </row>
    <row r="34" spans="1:19" ht="15">
      <c r="A34" s="265"/>
      <c r="B34" s="312"/>
      <c r="C34" s="315"/>
      <c r="D34" s="274"/>
      <c r="E34" s="265"/>
      <c r="F34" s="265"/>
      <c r="G34" s="265"/>
      <c r="H34" s="265"/>
      <c r="I34" s="265"/>
      <c r="J34" s="265"/>
      <c r="K34" s="265"/>
      <c r="L34" s="265"/>
      <c r="M34" s="268"/>
      <c r="N34" s="268"/>
      <c r="O34" s="268"/>
      <c r="P34" s="268"/>
      <c r="Q34" s="268"/>
      <c r="R34" s="268"/>
      <c r="S34" s="268"/>
    </row>
    <row r="35" spans="1:19" ht="15">
      <c r="A35" s="266"/>
      <c r="B35" s="313"/>
      <c r="C35" s="316"/>
      <c r="D35" s="275"/>
      <c r="E35" s="266"/>
      <c r="F35" s="266"/>
      <c r="G35" s="266"/>
      <c r="H35" s="266"/>
      <c r="I35" s="266"/>
      <c r="J35" s="266"/>
      <c r="K35" s="266"/>
      <c r="L35" s="266"/>
      <c r="M35" s="269"/>
      <c r="N35" s="269"/>
      <c r="O35" s="269"/>
      <c r="P35" s="269"/>
      <c r="Q35" s="269"/>
      <c r="R35" s="269"/>
      <c r="S35" s="269"/>
    </row>
    <row r="36" spans="1:19" ht="15">
      <c r="A36" s="264"/>
      <c r="B36" s="317" t="s">
        <v>88</v>
      </c>
      <c r="C36" s="320" t="s">
        <v>95</v>
      </c>
      <c r="D36" s="273" t="s">
        <v>33</v>
      </c>
      <c r="E36" s="264"/>
      <c r="F36" s="264"/>
      <c r="G36" s="264"/>
      <c r="H36" s="264"/>
      <c r="I36" s="264"/>
      <c r="J36" s="264"/>
      <c r="K36" s="264"/>
      <c r="L36" s="264"/>
      <c r="M36" s="267">
        <v>348.7</v>
      </c>
      <c r="N36" s="267">
        <v>417.9</v>
      </c>
      <c r="O36" s="267">
        <v>1036</v>
      </c>
      <c r="P36" s="267">
        <v>2</v>
      </c>
      <c r="Q36" s="267"/>
      <c r="R36" s="267"/>
      <c r="S36" s="267">
        <f>SUM(M36:R36)</f>
        <v>1804.6</v>
      </c>
    </row>
    <row r="37" spans="1:19" ht="9" customHeight="1">
      <c r="A37" s="265"/>
      <c r="B37" s="318"/>
      <c r="C37" s="321"/>
      <c r="D37" s="274"/>
      <c r="E37" s="265"/>
      <c r="F37" s="265"/>
      <c r="G37" s="265"/>
      <c r="H37" s="265"/>
      <c r="I37" s="265"/>
      <c r="J37" s="265"/>
      <c r="K37" s="265"/>
      <c r="L37" s="265"/>
      <c r="M37" s="268"/>
      <c r="N37" s="268"/>
      <c r="O37" s="268"/>
      <c r="P37" s="268"/>
      <c r="Q37" s="268"/>
      <c r="R37" s="268"/>
      <c r="S37" s="268"/>
    </row>
    <row r="38" spans="1:19" ht="15" hidden="1">
      <c r="A38" s="265"/>
      <c r="B38" s="318"/>
      <c r="C38" s="321"/>
      <c r="D38" s="275"/>
      <c r="E38" s="266"/>
      <c r="F38" s="266"/>
      <c r="G38" s="266"/>
      <c r="H38" s="266"/>
      <c r="I38" s="266"/>
      <c r="J38" s="266"/>
      <c r="K38" s="266"/>
      <c r="L38" s="266"/>
      <c r="M38" s="269"/>
      <c r="N38" s="269"/>
      <c r="O38" s="269"/>
      <c r="P38" s="269"/>
      <c r="Q38" s="269"/>
      <c r="R38" s="269"/>
      <c r="S38" s="269"/>
    </row>
    <row r="39" spans="1:19" ht="1.5" customHeight="1">
      <c r="A39" s="265"/>
      <c r="B39" s="319"/>
      <c r="C39" s="322"/>
      <c r="D39" s="86"/>
      <c r="E39" s="34"/>
      <c r="F39" s="34"/>
      <c r="G39" s="34"/>
      <c r="H39" s="34"/>
      <c r="I39" s="34"/>
      <c r="J39" s="34"/>
      <c r="K39" s="34"/>
      <c r="L39" s="35"/>
      <c r="M39" s="87"/>
      <c r="N39" s="87"/>
      <c r="O39" s="87"/>
      <c r="P39" s="87"/>
      <c r="Q39" s="87"/>
      <c r="R39" s="87"/>
      <c r="S39" s="87"/>
    </row>
    <row r="40" spans="1:19" ht="15">
      <c r="A40" s="265"/>
      <c r="B40" s="317" t="s">
        <v>88</v>
      </c>
      <c r="C40" s="320" t="s">
        <v>96</v>
      </c>
      <c r="D40" s="270" t="s">
        <v>33</v>
      </c>
      <c r="E40" s="264"/>
      <c r="F40" s="264"/>
      <c r="G40" s="264"/>
      <c r="H40" s="264"/>
      <c r="I40" s="264"/>
      <c r="J40" s="264"/>
      <c r="K40" s="264"/>
      <c r="L40" s="264"/>
      <c r="M40" s="267"/>
      <c r="N40" s="267"/>
      <c r="O40" s="267"/>
      <c r="P40" s="267">
        <v>34</v>
      </c>
      <c r="Q40" s="267"/>
      <c r="R40" s="267"/>
      <c r="S40" s="267">
        <f>SUM(M40:R40)</f>
        <v>34</v>
      </c>
    </row>
    <row r="41" spans="1:19" ht="15">
      <c r="A41" s="265"/>
      <c r="B41" s="318"/>
      <c r="C41" s="321"/>
      <c r="D41" s="271"/>
      <c r="E41" s="265"/>
      <c r="F41" s="265"/>
      <c r="G41" s="265"/>
      <c r="H41" s="265"/>
      <c r="I41" s="265"/>
      <c r="J41" s="265"/>
      <c r="K41" s="265"/>
      <c r="L41" s="265"/>
      <c r="M41" s="268"/>
      <c r="N41" s="268"/>
      <c r="O41" s="268"/>
      <c r="P41" s="268"/>
      <c r="Q41" s="268"/>
      <c r="R41" s="268"/>
      <c r="S41" s="268"/>
    </row>
    <row r="42" spans="1:19" ht="15">
      <c r="A42" s="265"/>
      <c r="B42" s="318"/>
      <c r="C42" s="321"/>
      <c r="D42" s="271"/>
      <c r="E42" s="265"/>
      <c r="F42" s="265"/>
      <c r="G42" s="265"/>
      <c r="H42" s="265"/>
      <c r="I42" s="265"/>
      <c r="J42" s="265"/>
      <c r="K42" s="265"/>
      <c r="L42" s="265"/>
      <c r="M42" s="268"/>
      <c r="N42" s="268"/>
      <c r="O42" s="268"/>
      <c r="P42" s="268"/>
      <c r="Q42" s="268"/>
      <c r="R42" s="268"/>
      <c r="S42" s="268"/>
    </row>
    <row r="43" spans="1:19" ht="0.75" customHeight="1">
      <c r="A43" s="266"/>
      <c r="B43" s="319"/>
      <c r="C43" s="322"/>
      <c r="D43" s="272"/>
      <c r="E43" s="266"/>
      <c r="F43" s="266"/>
      <c r="G43" s="266"/>
      <c r="H43" s="266"/>
      <c r="I43" s="266"/>
      <c r="J43" s="266"/>
      <c r="K43" s="266"/>
      <c r="L43" s="266"/>
      <c r="M43" s="269"/>
      <c r="N43" s="269"/>
      <c r="O43" s="269"/>
      <c r="P43" s="269"/>
      <c r="Q43" s="269"/>
      <c r="R43" s="269"/>
      <c r="S43" s="269"/>
    </row>
    <row r="44" spans="1:19" ht="15">
      <c r="A44" s="264"/>
      <c r="B44" s="309" t="s">
        <v>25</v>
      </c>
      <c r="C44" s="327" t="s">
        <v>69</v>
      </c>
      <c r="D44" s="270" t="s">
        <v>33</v>
      </c>
      <c r="E44" s="264"/>
      <c r="F44" s="264"/>
      <c r="G44" s="264"/>
      <c r="H44" s="264"/>
      <c r="I44" s="264"/>
      <c r="J44" s="264"/>
      <c r="K44" s="264"/>
      <c r="L44" s="264"/>
      <c r="M44" s="267"/>
      <c r="N44" s="267">
        <v>2445.9</v>
      </c>
      <c r="O44" s="267">
        <v>698</v>
      </c>
      <c r="P44" s="267">
        <v>862.3</v>
      </c>
      <c r="Q44" s="267">
        <v>152.8</v>
      </c>
      <c r="R44" s="267">
        <v>122.5</v>
      </c>
      <c r="S44" s="267">
        <f>SUM(M44:R44)</f>
        <v>4281.5</v>
      </c>
    </row>
    <row r="45" spans="1:19" ht="15">
      <c r="A45" s="265"/>
      <c r="B45" s="325"/>
      <c r="C45" s="328"/>
      <c r="D45" s="271"/>
      <c r="E45" s="265"/>
      <c r="F45" s="265"/>
      <c r="G45" s="265"/>
      <c r="H45" s="265"/>
      <c r="I45" s="265"/>
      <c r="J45" s="265"/>
      <c r="K45" s="265"/>
      <c r="L45" s="265"/>
      <c r="M45" s="268"/>
      <c r="N45" s="268"/>
      <c r="O45" s="268"/>
      <c r="P45" s="268"/>
      <c r="Q45" s="268"/>
      <c r="R45" s="268"/>
      <c r="S45" s="268"/>
    </row>
    <row r="46" spans="1:19" ht="15">
      <c r="A46" s="265"/>
      <c r="B46" s="325"/>
      <c r="C46" s="328"/>
      <c r="D46" s="271"/>
      <c r="E46" s="265"/>
      <c r="F46" s="265"/>
      <c r="G46" s="265"/>
      <c r="H46" s="265"/>
      <c r="I46" s="265"/>
      <c r="J46" s="265"/>
      <c r="K46" s="265"/>
      <c r="L46" s="265"/>
      <c r="M46" s="268"/>
      <c r="N46" s="268"/>
      <c r="O46" s="268"/>
      <c r="P46" s="268"/>
      <c r="Q46" s="268"/>
      <c r="R46" s="268"/>
      <c r="S46" s="268"/>
    </row>
    <row r="47" spans="1:19" ht="2.25" customHeight="1">
      <c r="A47" s="265"/>
      <c r="B47" s="325"/>
      <c r="C47" s="328"/>
      <c r="D47" s="271"/>
      <c r="E47" s="265"/>
      <c r="F47" s="265"/>
      <c r="G47" s="265"/>
      <c r="H47" s="265"/>
      <c r="I47" s="265"/>
      <c r="J47" s="265"/>
      <c r="K47" s="265"/>
      <c r="L47" s="265"/>
      <c r="M47" s="268"/>
      <c r="N47" s="268"/>
      <c r="O47" s="268"/>
      <c r="P47" s="268"/>
      <c r="Q47" s="268"/>
      <c r="R47" s="268"/>
      <c r="S47" s="268"/>
    </row>
    <row r="48" spans="1:19" ht="15" hidden="1">
      <c r="A48" s="266"/>
      <c r="B48" s="326"/>
      <c r="C48" s="328"/>
      <c r="D48" s="272"/>
      <c r="E48" s="266"/>
      <c r="F48" s="266"/>
      <c r="G48" s="266"/>
      <c r="H48" s="266"/>
      <c r="I48" s="266"/>
      <c r="J48" s="266"/>
      <c r="K48" s="266"/>
      <c r="L48" s="266"/>
      <c r="M48" s="269"/>
      <c r="N48" s="269"/>
      <c r="O48" s="269"/>
      <c r="P48" s="269"/>
      <c r="Q48" s="269"/>
      <c r="R48" s="269"/>
      <c r="S48" s="269"/>
    </row>
    <row r="49" spans="1:19" ht="15">
      <c r="A49" s="264"/>
      <c r="B49" s="317" t="s">
        <v>88</v>
      </c>
      <c r="C49" s="320" t="s">
        <v>97</v>
      </c>
      <c r="D49" s="270" t="s">
        <v>33</v>
      </c>
      <c r="E49" s="264"/>
      <c r="F49" s="264"/>
      <c r="G49" s="264"/>
      <c r="H49" s="264"/>
      <c r="I49" s="264"/>
      <c r="J49" s="264"/>
      <c r="K49" s="264"/>
      <c r="L49" s="264"/>
      <c r="M49" s="267">
        <v>32</v>
      </c>
      <c r="N49" s="267">
        <v>86.6</v>
      </c>
      <c r="O49" s="267">
        <v>41.9</v>
      </c>
      <c r="P49" s="267">
        <v>82.7</v>
      </c>
      <c r="Q49" s="267">
        <v>80</v>
      </c>
      <c r="R49" s="267">
        <v>80</v>
      </c>
      <c r="S49" s="267">
        <f>SUM(M49:R49)</f>
        <v>403.2</v>
      </c>
    </row>
    <row r="50" spans="1:19" ht="15">
      <c r="A50" s="265"/>
      <c r="B50" s="318"/>
      <c r="C50" s="321"/>
      <c r="D50" s="271"/>
      <c r="E50" s="265"/>
      <c r="F50" s="265"/>
      <c r="G50" s="265"/>
      <c r="H50" s="265"/>
      <c r="I50" s="265"/>
      <c r="J50" s="265"/>
      <c r="K50" s="265"/>
      <c r="L50" s="265"/>
      <c r="M50" s="268"/>
      <c r="N50" s="268"/>
      <c r="O50" s="268"/>
      <c r="P50" s="268"/>
      <c r="Q50" s="268"/>
      <c r="R50" s="268"/>
      <c r="S50" s="268"/>
    </row>
    <row r="51" spans="1:19" ht="2.25" customHeight="1">
      <c r="A51" s="265"/>
      <c r="B51" s="318"/>
      <c r="C51" s="321"/>
      <c r="D51" s="271"/>
      <c r="E51" s="265"/>
      <c r="F51" s="265"/>
      <c r="G51" s="265"/>
      <c r="H51" s="265"/>
      <c r="I51" s="265"/>
      <c r="J51" s="265"/>
      <c r="K51" s="265"/>
      <c r="L51" s="265"/>
      <c r="M51" s="268"/>
      <c r="N51" s="268"/>
      <c r="O51" s="268"/>
      <c r="P51" s="268"/>
      <c r="Q51" s="268"/>
      <c r="R51" s="268"/>
      <c r="S51" s="268"/>
    </row>
    <row r="52" spans="1:19" ht="15" customHeight="1" hidden="1">
      <c r="A52" s="265"/>
      <c r="B52" s="318"/>
      <c r="C52" s="321"/>
      <c r="D52" s="271"/>
      <c r="E52" s="265"/>
      <c r="F52" s="265"/>
      <c r="G52" s="265"/>
      <c r="H52" s="265"/>
      <c r="I52" s="265"/>
      <c r="J52" s="265"/>
      <c r="K52" s="265"/>
      <c r="L52" s="265"/>
      <c r="M52" s="268"/>
      <c r="N52" s="268"/>
      <c r="O52" s="268"/>
      <c r="P52" s="268"/>
      <c r="Q52" s="268"/>
      <c r="R52" s="268"/>
      <c r="S52" s="268"/>
    </row>
    <row r="53" spans="1:19" ht="15" customHeight="1" hidden="1">
      <c r="A53" s="266"/>
      <c r="B53" s="319"/>
      <c r="C53" s="322"/>
      <c r="D53" s="272"/>
      <c r="E53" s="266"/>
      <c r="F53" s="266"/>
      <c r="G53" s="266"/>
      <c r="H53" s="266"/>
      <c r="I53" s="266"/>
      <c r="J53" s="266"/>
      <c r="K53" s="266"/>
      <c r="L53" s="266"/>
      <c r="M53" s="269"/>
      <c r="N53" s="269"/>
      <c r="O53" s="269"/>
      <c r="P53" s="269"/>
      <c r="Q53" s="269"/>
      <c r="R53" s="269"/>
      <c r="S53" s="269"/>
    </row>
    <row r="54" spans="1:19" ht="15">
      <c r="A54" s="264"/>
      <c r="B54" s="317" t="s">
        <v>88</v>
      </c>
      <c r="C54" s="320" t="s">
        <v>98</v>
      </c>
      <c r="D54" s="270" t="s">
        <v>33</v>
      </c>
      <c r="E54" s="264"/>
      <c r="F54" s="264"/>
      <c r="G54" s="264"/>
      <c r="H54" s="264"/>
      <c r="I54" s="264"/>
      <c r="J54" s="264"/>
      <c r="K54" s="264"/>
      <c r="L54" s="264"/>
      <c r="M54" s="267">
        <v>206.6</v>
      </c>
      <c r="N54" s="267">
        <v>593.1</v>
      </c>
      <c r="O54" s="267">
        <v>698</v>
      </c>
      <c r="P54" s="267">
        <v>59</v>
      </c>
      <c r="Q54" s="267"/>
      <c r="R54" s="267"/>
      <c r="S54" s="267">
        <f>SUM(M54:R54)</f>
        <v>1556.7</v>
      </c>
    </row>
    <row r="55" spans="1:19" ht="15">
      <c r="A55" s="265"/>
      <c r="B55" s="318"/>
      <c r="C55" s="321"/>
      <c r="D55" s="271"/>
      <c r="E55" s="265"/>
      <c r="F55" s="265"/>
      <c r="G55" s="265"/>
      <c r="H55" s="265"/>
      <c r="I55" s="265"/>
      <c r="J55" s="265"/>
      <c r="K55" s="265"/>
      <c r="L55" s="265"/>
      <c r="M55" s="268"/>
      <c r="N55" s="268"/>
      <c r="O55" s="268"/>
      <c r="P55" s="268"/>
      <c r="Q55" s="268"/>
      <c r="R55" s="268"/>
      <c r="S55" s="268"/>
    </row>
    <row r="56" spans="1:19" ht="15">
      <c r="A56" s="265"/>
      <c r="B56" s="318"/>
      <c r="C56" s="321"/>
      <c r="D56" s="271"/>
      <c r="E56" s="265"/>
      <c r="F56" s="265"/>
      <c r="G56" s="265"/>
      <c r="H56" s="265"/>
      <c r="I56" s="265"/>
      <c r="J56" s="265"/>
      <c r="K56" s="265"/>
      <c r="L56" s="265"/>
      <c r="M56" s="268"/>
      <c r="N56" s="268"/>
      <c r="O56" s="268"/>
      <c r="P56" s="268"/>
      <c r="Q56" s="268"/>
      <c r="R56" s="268"/>
      <c r="S56" s="268"/>
    </row>
    <row r="57" spans="1:19" ht="15">
      <c r="A57" s="265"/>
      <c r="B57" s="318"/>
      <c r="C57" s="321"/>
      <c r="D57" s="271"/>
      <c r="E57" s="265"/>
      <c r="F57" s="265"/>
      <c r="G57" s="265"/>
      <c r="H57" s="265"/>
      <c r="I57" s="265"/>
      <c r="J57" s="265"/>
      <c r="K57" s="265"/>
      <c r="L57" s="265"/>
      <c r="M57" s="268"/>
      <c r="N57" s="268"/>
      <c r="O57" s="268"/>
      <c r="P57" s="268"/>
      <c r="Q57" s="268"/>
      <c r="R57" s="268"/>
      <c r="S57" s="268"/>
    </row>
    <row r="58" spans="1:19" ht="46.5" customHeight="1">
      <c r="A58" s="266"/>
      <c r="B58" s="319"/>
      <c r="C58" s="322"/>
      <c r="D58" s="272"/>
      <c r="E58" s="266"/>
      <c r="F58" s="266"/>
      <c r="G58" s="266"/>
      <c r="H58" s="266"/>
      <c r="I58" s="266"/>
      <c r="J58" s="266"/>
      <c r="K58" s="266"/>
      <c r="L58" s="266"/>
      <c r="M58" s="269"/>
      <c r="N58" s="269"/>
      <c r="O58" s="269"/>
      <c r="P58" s="269"/>
      <c r="Q58" s="269"/>
      <c r="R58" s="269"/>
      <c r="S58" s="269"/>
    </row>
    <row r="59" spans="1:19" ht="15">
      <c r="A59" s="264"/>
      <c r="B59" s="317" t="s">
        <v>88</v>
      </c>
      <c r="C59" s="320" t="s">
        <v>99</v>
      </c>
      <c r="D59" s="270" t="s">
        <v>33</v>
      </c>
      <c r="E59" s="264"/>
      <c r="F59" s="264"/>
      <c r="G59" s="264"/>
      <c r="H59" s="264"/>
      <c r="I59" s="264"/>
      <c r="J59" s="264"/>
      <c r="K59" s="264"/>
      <c r="L59" s="264"/>
      <c r="M59" s="267"/>
      <c r="N59" s="267"/>
      <c r="O59" s="267"/>
      <c r="P59" s="267">
        <v>260</v>
      </c>
      <c r="Q59" s="267"/>
      <c r="R59" s="267"/>
      <c r="S59" s="267">
        <f>SUM(M59:R59)</f>
        <v>260</v>
      </c>
    </row>
    <row r="60" spans="1:19" ht="15">
      <c r="A60" s="265"/>
      <c r="B60" s="318"/>
      <c r="C60" s="321"/>
      <c r="D60" s="271"/>
      <c r="E60" s="265"/>
      <c r="F60" s="265"/>
      <c r="G60" s="265"/>
      <c r="H60" s="265"/>
      <c r="I60" s="265"/>
      <c r="J60" s="265"/>
      <c r="K60" s="265"/>
      <c r="L60" s="265"/>
      <c r="M60" s="268"/>
      <c r="N60" s="268"/>
      <c r="O60" s="268"/>
      <c r="P60" s="268"/>
      <c r="Q60" s="268"/>
      <c r="R60" s="268"/>
      <c r="S60" s="268"/>
    </row>
    <row r="61" spans="1:19" ht="5.25" customHeight="1">
      <c r="A61" s="265"/>
      <c r="B61" s="318"/>
      <c r="C61" s="321"/>
      <c r="D61" s="271"/>
      <c r="E61" s="265"/>
      <c r="F61" s="265"/>
      <c r="G61" s="265"/>
      <c r="H61" s="265"/>
      <c r="I61" s="265"/>
      <c r="J61" s="265"/>
      <c r="K61" s="265"/>
      <c r="L61" s="265"/>
      <c r="M61" s="268"/>
      <c r="N61" s="268"/>
      <c r="O61" s="268"/>
      <c r="P61" s="268"/>
      <c r="Q61" s="268"/>
      <c r="R61" s="268"/>
      <c r="S61" s="268"/>
    </row>
    <row r="62" spans="1:19" ht="15" hidden="1">
      <c r="A62" s="265"/>
      <c r="B62" s="318"/>
      <c r="C62" s="321"/>
      <c r="D62" s="271"/>
      <c r="E62" s="265"/>
      <c r="F62" s="265"/>
      <c r="G62" s="265"/>
      <c r="H62" s="265"/>
      <c r="I62" s="265"/>
      <c r="J62" s="265"/>
      <c r="K62" s="265"/>
      <c r="L62" s="265"/>
      <c r="M62" s="268"/>
      <c r="N62" s="268"/>
      <c r="O62" s="268"/>
      <c r="P62" s="268"/>
      <c r="Q62" s="268"/>
      <c r="R62" s="268"/>
      <c r="S62" s="268"/>
    </row>
    <row r="63" spans="1:19" ht="15" hidden="1">
      <c r="A63" s="266"/>
      <c r="B63" s="319"/>
      <c r="C63" s="322"/>
      <c r="D63" s="272"/>
      <c r="E63" s="266"/>
      <c r="F63" s="266"/>
      <c r="G63" s="266"/>
      <c r="H63" s="266"/>
      <c r="I63" s="266"/>
      <c r="J63" s="266"/>
      <c r="K63" s="266"/>
      <c r="L63" s="266"/>
      <c r="M63" s="269"/>
      <c r="N63" s="269"/>
      <c r="O63" s="269"/>
      <c r="P63" s="269"/>
      <c r="Q63" s="269"/>
      <c r="R63" s="269"/>
      <c r="S63" s="269"/>
    </row>
    <row r="64" spans="1:19" ht="15" customHeight="1">
      <c r="A64" s="331"/>
      <c r="B64" s="330" t="s">
        <v>88</v>
      </c>
      <c r="C64" s="329" t="s">
        <v>102</v>
      </c>
      <c r="D64" s="332" t="s">
        <v>33</v>
      </c>
      <c r="E64" s="331"/>
      <c r="F64" s="331"/>
      <c r="G64" s="331"/>
      <c r="H64" s="331"/>
      <c r="I64" s="331"/>
      <c r="J64" s="331"/>
      <c r="K64" s="331"/>
      <c r="L64" s="331"/>
      <c r="M64" s="333">
        <v>87</v>
      </c>
      <c r="N64" s="333">
        <v>0</v>
      </c>
      <c r="O64" s="333">
        <v>250</v>
      </c>
      <c r="P64" s="333"/>
      <c r="Q64" s="333"/>
      <c r="R64" s="333"/>
      <c r="S64" s="333">
        <f>SUM(M64:R64)</f>
        <v>337</v>
      </c>
    </row>
    <row r="65" spans="1:19" ht="10.5" customHeight="1">
      <c r="A65" s="331"/>
      <c r="B65" s="330"/>
      <c r="C65" s="329"/>
      <c r="D65" s="332"/>
      <c r="E65" s="331"/>
      <c r="F65" s="331"/>
      <c r="G65" s="331"/>
      <c r="H65" s="331"/>
      <c r="I65" s="331"/>
      <c r="J65" s="331"/>
      <c r="K65" s="331"/>
      <c r="L65" s="331"/>
      <c r="M65" s="333"/>
      <c r="N65" s="333"/>
      <c r="O65" s="333"/>
      <c r="P65" s="333"/>
      <c r="Q65" s="333"/>
      <c r="R65" s="333"/>
      <c r="S65" s="333"/>
    </row>
    <row r="66" spans="1:19" ht="15" hidden="1">
      <c r="A66" s="331"/>
      <c r="B66" s="330"/>
      <c r="C66" s="329"/>
      <c r="D66" s="332"/>
      <c r="E66" s="331"/>
      <c r="F66" s="331"/>
      <c r="G66" s="331"/>
      <c r="H66" s="331"/>
      <c r="I66" s="331"/>
      <c r="J66" s="331"/>
      <c r="K66" s="331"/>
      <c r="L66" s="331"/>
      <c r="M66" s="333"/>
      <c r="N66" s="333"/>
      <c r="O66" s="333"/>
      <c r="P66" s="333"/>
      <c r="Q66" s="333"/>
      <c r="R66" s="333"/>
      <c r="S66" s="333"/>
    </row>
    <row r="67" spans="1:19" ht="15" hidden="1">
      <c r="A67" s="331"/>
      <c r="B67" s="330"/>
      <c r="C67" s="329"/>
      <c r="D67" s="332"/>
      <c r="E67" s="331"/>
      <c r="F67" s="331"/>
      <c r="G67" s="331"/>
      <c r="H67" s="331"/>
      <c r="I67" s="331"/>
      <c r="J67" s="331"/>
      <c r="K67" s="331"/>
      <c r="L67" s="331"/>
      <c r="M67" s="333"/>
      <c r="N67" s="333"/>
      <c r="O67" s="333"/>
      <c r="P67" s="333"/>
      <c r="Q67" s="333"/>
      <c r="R67" s="333"/>
      <c r="S67" s="333"/>
    </row>
    <row r="68" spans="1:19" ht="15" hidden="1">
      <c r="A68" s="331"/>
      <c r="B68" s="330"/>
      <c r="C68" s="329"/>
      <c r="D68" s="332"/>
      <c r="E68" s="331"/>
      <c r="F68" s="331"/>
      <c r="G68" s="331"/>
      <c r="H68" s="331"/>
      <c r="I68" s="331"/>
      <c r="J68" s="331"/>
      <c r="K68" s="331"/>
      <c r="L68" s="331"/>
      <c r="M68" s="333"/>
      <c r="N68" s="333"/>
      <c r="O68" s="333"/>
      <c r="P68" s="333"/>
      <c r="Q68" s="333"/>
      <c r="R68" s="333"/>
      <c r="S68" s="333"/>
    </row>
  </sheetData>
  <sheetProtection/>
  <mergeCells count="196">
    <mergeCell ref="S64:S68"/>
    <mergeCell ref="A59:A63"/>
    <mergeCell ref="A54:A58"/>
    <mergeCell ref="A49:A53"/>
    <mergeCell ref="A44:A48"/>
    <mergeCell ref="A36:A43"/>
    <mergeCell ref="M64:M68"/>
    <mergeCell ref="N64:N68"/>
    <mergeCell ref="O64:O68"/>
    <mergeCell ref="P64:P68"/>
    <mergeCell ref="Q64:Q68"/>
    <mergeCell ref="R64:R68"/>
    <mergeCell ref="G64:G68"/>
    <mergeCell ref="H64:H68"/>
    <mergeCell ref="I64:I68"/>
    <mergeCell ref="J64:J68"/>
    <mergeCell ref="K64:K68"/>
    <mergeCell ref="L64:L68"/>
    <mergeCell ref="C64:C68"/>
    <mergeCell ref="B64:B68"/>
    <mergeCell ref="A64:A68"/>
    <mergeCell ref="D64:D68"/>
    <mergeCell ref="E64:E68"/>
    <mergeCell ref="F64:F68"/>
    <mergeCell ref="B59:B63"/>
    <mergeCell ref="C59:C63"/>
    <mergeCell ref="A28:A35"/>
    <mergeCell ref="S8:S9"/>
    <mergeCell ref="B44:B48"/>
    <mergeCell ref="C44:C48"/>
    <mergeCell ref="B49:B53"/>
    <mergeCell ref="C49:C53"/>
    <mergeCell ref="B54:B58"/>
    <mergeCell ref="C54:C58"/>
    <mergeCell ref="B33:B35"/>
    <mergeCell ref="C33:C35"/>
    <mergeCell ref="B36:B39"/>
    <mergeCell ref="C36:C39"/>
    <mergeCell ref="B40:B43"/>
    <mergeCell ref="C40:C43"/>
    <mergeCell ref="B28:B32"/>
    <mergeCell ref="C28:C32"/>
    <mergeCell ref="R22:R24"/>
    <mergeCell ref="S22:S24"/>
    <mergeCell ref="E22:E24"/>
    <mergeCell ref="F22:F24"/>
    <mergeCell ref="G22:G24"/>
    <mergeCell ref="H22:H24"/>
    <mergeCell ref="I22:I24"/>
    <mergeCell ref="L22:L24"/>
    <mergeCell ref="K22:K24"/>
    <mergeCell ref="M22:M24"/>
    <mergeCell ref="N22:N24"/>
    <mergeCell ref="N1:Q1"/>
    <mergeCell ref="O22:O24"/>
    <mergeCell ref="P22:P24"/>
    <mergeCell ref="Q22:Q24"/>
    <mergeCell ref="M8:R8"/>
    <mergeCell ref="B10:B13"/>
    <mergeCell ref="A10:A13"/>
    <mergeCell ref="C10:C13"/>
    <mergeCell ref="H8:L8"/>
    <mergeCell ref="E8:G8"/>
    <mergeCell ref="B22:B24"/>
    <mergeCell ref="C22:C24"/>
    <mergeCell ref="A22:A24"/>
    <mergeCell ref="D22:D24"/>
    <mergeCell ref="J22:J24"/>
    <mergeCell ref="N28:N32"/>
    <mergeCell ref="D28:D32"/>
    <mergeCell ref="E28:E32"/>
    <mergeCell ref="F28:F32"/>
    <mergeCell ref="G28:G32"/>
    <mergeCell ref="H28:H32"/>
    <mergeCell ref="D33:D35"/>
    <mergeCell ref="E33:E35"/>
    <mergeCell ref="F33:F35"/>
    <mergeCell ref="G33:G35"/>
    <mergeCell ref="H33:H35"/>
    <mergeCell ref="I28:I32"/>
    <mergeCell ref="R28:R32"/>
    <mergeCell ref="S28:S32"/>
    <mergeCell ref="P33:P35"/>
    <mergeCell ref="Q33:Q35"/>
    <mergeCell ref="R33:R35"/>
    <mergeCell ref="S33:S35"/>
    <mergeCell ref="H36:H38"/>
    <mergeCell ref="I33:I35"/>
    <mergeCell ref="N33:N35"/>
    <mergeCell ref="O28:O32"/>
    <mergeCell ref="P28:P32"/>
    <mergeCell ref="Q28:Q32"/>
    <mergeCell ref="J28:J32"/>
    <mergeCell ref="K28:K32"/>
    <mergeCell ref="L28:L32"/>
    <mergeCell ref="M28:M32"/>
    <mergeCell ref="N36:N38"/>
    <mergeCell ref="O33:O35"/>
    <mergeCell ref="J33:J35"/>
    <mergeCell ref="K33:K35"/>
    <mergeCell ref="L33:L35"/>
    <mergeCell ref="M33:M35"/>
    <mergeCell ref="D40:D43"/>
    <mergeCell ref="E40:E43"/>
    <mergeCell ref="F40:F43"/>
    <mergeCell ref="G40:G43"/>
    <mergeCell ref="H40:H43"/>
    <mergeCell ref="I36:I38"/>
    <mergeCell ref="D36:D38"/>
    <mergeCell ref="E36:E38"/>
    <mergeCell ref="F36:F38"/>
    <mergeCell ref="G36:G38"/>
    <mergeCell ref="R36:R38"/>
    <mergeCell ref="S36:S38"/>
    <mergeCell ref="P40:P43"/>
    <mergeCell ref="Q40:Q43"/>
    <mergeCell ref="R40:R43"/>
    <mergeCell ref="S40:S43"/>
    <mergeCell ref="H44:H48"/>
    <mergeCell ref="I40:I43"/>
    <mergeCell ref="N40:N43"/>
    <mergeCell ref="O36:O38"/>
    <mergeCell ref="P36:P38"/>
    <mergeCell ref="Q36:Q38"/>
    <mergeCell ref="J36:J38"/>
    <mergeCell ref="K36:K38"/>
    <mergeCell ref="L36:L38"/>
    <mergeCell ref="M36:M38"/>
    <mergeCell ref="N44:N48"/>
    <mergeCell ref="O40:O43"/>
    <mergeCell ref="J40:J43"/>
    <mergeCell ref="K40:K43"/>
    <mergeCell ref="L40:L43"/>
    <mergeCell ref="M40:M43"/>
    <mergeCell ref="D49:D53"/>
    <mergeCell ref="E49:E53"/>
    <mergeCell ref="F49:F53"/>
    <mergeCell ref="G49:G53"/>
    <mergeCell ref="H49:H53"/>
    <mergeCell ref="I44:I48"/>
    <mergeCell ref="D44:D48"/>
    <mergeCell ref="E44:E48"/>
    <mergeCell ref="F44:F48"/>
    <mergeCell ref="G44:G48"/>
    <mergeCell ref="R44:R48"/>
    <mergeCell ref="S44:S48"/>
    <mergeCell ref="P49:P53"/>
    <mergeCell ref="Q49:Q53"/>
    <mergeCell ref="R49:R53"/>
    <mergeCell ref="S49:S53"/>
    <mergeCell ref="H54:H58"/>
    <mergeCell ref="I49:I53"/>
    <mergeCell ref="N49:N53"/>
    <mergeCell ref="O44:O48"/>
    <mergeCell ref="P44:P48"/>
    <mergeCell ref="Q44:Q48"/>
    <mergeCell ref="J44:J48"/>
    <mergeCell ref="K44:K48"/>
    <mergeCell ref="L44:L48"/>
    <mergeCell ref="M44:M48"/>
    <mergeCell ref="J54:J58"/>
    <mergeCell ref="K54:K58"/>
    <mergeCell ref="L54:L58"/>
    <mergeCell ref="M54:M58"/>
    <mergeCell ref="N54:N58"/>
    <mergeCell ref="O49:O53"/>
    <mergeCell ref="J49:J53"/>
    <mergeCell ref="K49:K53"/>
    <mergeCell ref="L49:L53"/>
    <mergeCell ref="M49:M53"/>
    <mergeCell ref="D59:D63"/>
    <mergeCell ref="E59:E63"/>
    <mergeCell ref="F59:F63"/>
    <mergeCell ref="G59:G63"/>
    <mergeCell ref="H59:H63"/>
    <mergeCell ref="I54:I58"/>
    <mergeCell ref="D54:D58"/>
    <mergeCell ref="E54:E58"/>
    <mergeCell ref="F54:F58"/>
    <mergeCell ref="G54:G58"/>
    <mergeCell ref="O54:O58"/>
    <mergeCell ref="P54:P58"/>
    <mergeCell ref="Q54:Q58"/>
    <mergeCell ref="R54:R58"/>
    <mergeCell ref="S54:S58"/>
    <mergeCell ref="O59:O63"/>
    <mergeCell ref="P59:P63"/>
    <mergeCell ref="Q59:Q63"/>
    <mergeCell ref="R59:R63"/>
    <mergeCell ref="S59:S63"/>
    <mergeCell ref="I59:I63"/>
    <mergeCell ref="J59:J63"/>
    <mergeCell ref="K59:K63"/>
    <mergeCell ref="L59:L63"/>
    <mergeCell ref="M59:M63"/>
    <mergeCell ref="N59:N63"/>
  </mergeCells>
  <printOptions/>
  <pageMargins left="0.2362204724409449" right="0.2362204724409449" top="0.7480314960629921" bottom="0.7480314960629921" header="0.31496062992125984" footer="0.31496062992125984"/>
  <pageSetup firstPageNumber="43" useFirstPageNumber="1" horizontalDpi="600" verticalDpi="600" orientation="landscape" paperSize="9" scale="7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19"/>
  <sheetViews>
    <sheetView zoomScaleSheetLayoutView="100" zoomScalePageLayoutView="0" workbookViewId="0" topLeftCell="A91">
      <selection activeCell="H51" sqref="H51"/>
    </sheetView>
  </sheetViews>
  <sheetFormatPr defaultColWidth="9.140625" defaultRowHeight="15"/>
  <cols>
    <col min="2" max="2" width="15.57421875" style="0" customWidth="1"/>
    <col min="3" max="3" width="22.140625" style="0" customWidth="1"/>
    <col min="4" max="4" width="16.421875" style="0" customWidth="1"/>
    <col min="7" max="7" width="9.421875" style="0" bestFit="1" customWidth="1"/>
    <col min="8" max="8" width="10.421875" style="0" bestFit="1" customWidth="1"/>
    <col min="9" max="9" width="10.00390625" style="0" customWidth="1"/>
  </cols>
  <sheetData>
    <row r="1" spans="7:10" ht="61.5" customHeight="1">
      <c r="G1" s="356" t="s">
        <v>71</v>
      </c>
      <c r="H1" s="357"/>
      <c r="I1" s="357"/>
      <c r="J1" s="357"/>
    </row>
    <row r="4" spans="2:10" ht="34.5" customHeight="1">
      <c r="B4" s="358" t="s">
        <v>42</v>
      </c>
      <c r="C4" s="359"/>
      <c r="D4" s="359"/>
      <c r="E4" s="359"/>
      <c r="F4" s="359"/>
      <c r="G4" s="359"/>
      <c r="H4" s="359"/>
      <c r="I4" s="359"/>
      <c r="J4" s="359"/>
    </row>
    <row r="6" spans="1:10" ht="15">
      <c r="A6" s="5" t="s">
        <v>37</v>
      </c>
      <c r="B6" s="3"/>
      <c r="C6" s="3"/>
      <c r="D6" s="43" t="s">
        <v>70</v>
      </c>
      <c r="E6" s="3"/>
      <c r="F6" s="3"/>
      <c r="G6" s="3"/>
      <c r="H6" s="3"/>
      <c r="I6" s="3"/>
      <c r="J6" s="3"/>
    </row>
    <row r="7" spans="1:10" ht="15">
      <c r="A7" s="5" t="s">
        <v>38</v>
      </c>
      <c r="B7" s="3"/>
      <c r="C7" s="3"/>
      <c r="D7" s="43" t="s">
        <v>100</v>
      </c>
      <c r="E7" s="3"/>
      <c r="F7" s="3"/>
      <c r="G7" s="3"/>
      <c r="H7" s="3"/>
      <c r="I7" s="3"/>
      <c r="J7" s="3"/>
    </row>
    <row r="8" ht="15.75" thickBot="1"/>
    <row r="9" spans="1:11" ht="64.5" thickBot="1">
      <c r="A9" s="28" t="s">
        <v>0</v>
      </c>
      <c r="B9" s="216" t="s">
        <v>23</v>
      </c>
      <c r="C9" s="217" t="s">
        <v>40</v>
      </c>
      <c r="D9" s="216" t="s">
        <v>24</v>
      </c>
      <c r="E9" s="360" t="s">
        <v>32</v>
      </c>
      <c r="F9" s="361"/>
      <c r="G9" s="361"/>
      <c r="H9" s="361"/>
      <c r="I9" s="361"/>
      <c r="J9" s="361"/>
      <c r="K9" s="343" t="s">
        <v>33</v>
      </c>
    </row>
    <row r="10" spans="1:11" ht="15.75" thickBot="1">
      <c r="A10" s="12"/>
      <c r="B10" s="218"/>
      <c r="C10" s="218"/>
      <c r="D10" s="218"/>
      <c r="E10" s="170" t="s">
        <v>6</v>
      </c>
      <c r="F10" s="170" t="s">
        <v>7</v>
      </c>
      <c r="G10" s="170" t="s">
        <v>8</v>
      </c>
      <c r="H10" s="170" t="s">
        <v>9</v>
      </c>
      <c r="I10" s="170" t="s">
        <v>10</v>
      </c>
      <c r="J10" s="171" t="s">
        <v>74</v>
      </c>
      <c r="K10" s="344"/>
    </row>
    <row r="11" spans="1:11" ht="15">
      <c r="A11" s="362">
        <v>1</v>
      </c>
      <c r="B11" s="349" t="s">
        <v>41</v>
      </c>
      <c r="C11" s="353" t="s">
        <v>68</v>
      </c>
      <c r="D11" s="204" t="s">
        <v>33</v>
      </c>
      <c r="E11" s="172">
        <v>14391.4</v>
      </c>
      <c r="F11" s="172">
        <v>46036.3</v>
      </c>
      <c r="G11" s="173">
        <v>57577.63</v>
      </c>
      <c r="H11" s="172">
        <v>38145.64</v>
      </c>
      <c r="I11" s="172">
        <v>30980.7</v>
      </c>
      <c r="J11" s="174">
        <v>32223.8</v>
      </c>
      <c r="K11" s="175">
        <f>SUM(E11:J11)</f>
        <v>219355.47</v>
      </c>
    </row>
    <row r="12" spans="1:13" ht="80.25" customHeight="1">
      <c r="A12" s="363"/>
      <c r="B12" s="349"/>
      <c r="C12" s="353"/>
      <c r="D12" s="133" t="s">
        <v>44</v>
      </c>
      <c r="E12" s="176">
        <v>0</v>
      </c>
      <c r="F12" s="176">
        <v>8211.985</v>
      </c>
      <c r="G12" s="177">
        <v>10044.186</v>
      </c>
      <c r="H12" s="176">
        <v>8398.1</v>
      </c>
      <c r="I12" s="176">
        <v>7095.4</v>
      </c>
      <c r="J12" s="178">
        <v>5595.4</v>
      </c>
      <c r="K12" s="176">
        <f>SUM(E12:J12)</f>
        <v>39345.071</v>
      </c>
      <c r="M12" t="s">
        <v>150</v>
      </c>
    </row>
    <row r="13" spans="1:11" ht="62.25" customHeight="1">
      <c r="A13" s="363"/>
      <c r="B13" s="349"/>
      <c r="C13" s="353"/>
      <c r="D13" s="133" t="s">
        <v>34</v>
      </c>
      <c r="E13" s="176"/>
      <c r="F13" s="176">
        <v>18093.85</v>
      </c>
      <c r="G13" s="176">
        <v>18793</v>
      </c>
      <c r="H13" s="176"/>
      <c r="I13" s="176"/>
      <c r="J13" s="178"/>
      <c r="K13" s="176">
        <f>SUM(E13:J13)</f>
        <v>36886.85</v>
      </c>
    </row>
    <row r="14" spans="1:11" ht="38.25">
      <c r="A14" s="363"/>
      <c r="B14" s="349"/>
      <c r="C14" s="353"/>
      <c r="D14" s="133" t="s">
        <v>43</v>
      </c>
      <c r="E14" s="176">
        <v>14391.45</v>
      </c>
      <c r="F14" s="176">
        <f>F11-F12-F13</f>
        <v>19730.465000000004</v>
      </c>
      <c r="G14" s="176">
        <f>G11-G12-G13</f>
        <v>28740.443999999996</v>
      </c>
      <c r="H14" s="176">
        <f>H11-H12</f>
        <v>29747.54</v>
      </c>
      <c r="I14" s="176">
        <f>I11-I12</f>
        <v>23885.300000000003</v>
      </c>
      <c r="J14" s="176">
        <f>J11-J12</f>
        <v>26628.4</v>
      </c>
      <c r="K14" s="176">
        <f>K11-K12-K13</f>
        <v>143123.549</v>
      </c>
    </row>
    <row r="15" spans="1:11" ht="15">
      <c r="A15" s="364"/>
      <c r="B15" s="351"/>
      <c r="C15" s="355"/>
      <c r="D15" s="133" t="s">
        <v>35</v>
      </c>
      <c r="E15" s="179"/>
      <c r="F15" s="179"/>
      <c r="G15" s="179"/>
      <c r="H15" s="179"/>
      <c r="I15" s="179"/>
      <c r="J15" s="180"/>
      <c r="K15" s="176">
        <f>SUM(E15:J15)</f>
        <v>0</v>
      </c>
    </row>
    <row r="16" spans="1:11" ht="52.5" customHeight="1">
      <c r="A16" s="80"/>
      <c r="B16" s="219" t="s">
        <v>84</v>
      </c>
      <c r="C16" s="220" t="s">
        <v>85</v>
      </c>
      <c r="D16" s="133" t="s">
        <v>43</v>
      </c>
      <c r="E16" s="183">
        <v>1737.9</v>
      </c>
      <c r="F16" s="183">
        <v>1852.8</v>
      </c>
      <c r="G16" s="183">
        <v>1738</v>
      </c>
      <c r="H16" s="183">
        <v>2309.81</v>
      </c>
      <c r="I16" s="183">
        <v>2308.6</v>
      </c>
      <c r="J16" s="184">
        <v>2170.6</v>
      </c>
      <c r="K16" s="183">
        <f>SUM(E16:J16)</f>
        <v>12117.710000000001</v>
      </c>
    </row>
    <row r="17" spans="1:11" ht="105.75" customHeight="1">
      <c r="A17" s="76"/>
      <c r="B17" s="221" t="s">
        <v>84</v>
      </c>
      <c r="C17" s="222" t="s">
        <v>86</v>
      </c>
      <c r="D17" s="223" t="s">
        <v>43</v>
      </c>
      <c r="E17" s="181" t="s">
        <v>148</v>
      </c>
      <c r="F17" s="182">
        <v>8000</v>
      </c>
      <c r="G17" s="183">
        <v>9564.817</v>
      </c>
      <c r="H17" s="183">
        <v>120601.28</v>
      </c>
      <c r="I17" s="183">
        <v>10498.6</v>
      </c>
      <c r="J17" s="184">
        <v>9696.1</v>
      </c>
      <c r="K17" s="136">
        <f>SUM(E17:J17)</f>
        <v>158360.79700000002</v>
      </c>
    </row>
    <row r="18" spans="1:11" ht="15">
      <c r="A18" s="345" t="s">
        <v>27</v>
      </c>
      <c r="B18" s="348" t="s">
        <v>25</v>
      </c>
      <c r="C18" s="352" t="s">
        <v>138</v>
      </c>
      <c r="D18" s="133" t="s">
        <v>33</v>
      </c>
      <c r="E18" s="134">
        <v>1031.67</v>
      </c>
      <c r="F18" s="134">
        <v>23595.861</v>
      </c>
      <c r="G18" s="185">
        <v>16950.5</v>
      </c>
      <c r="H18" s="134"/>
      <c r="I18" s="134"/>
      <c r="J18" s="134"/>
      <c r="K18" s="129"/>
    </row>
    <row r="19" spans="1:11" ht="27.75" customHeight="1">
      <c r="A19" s="346"/>
      <c r="B19" s="349"/>
      <c r="C19" s="353"/>
      <c r="D19" s="133" t="s">
        <v>130</v>
      </c>
      <c r="E19" s="127"/>
      <c r="F19" s="183">
        <v>4242.1</v>
      </c>
      <c r="G19" s="183">
        <v>5146</v>
      </c>
      <c r="H19" s="183"/>
      <c r="I19" s="183"/>
      <c r="J19" s="184"/>
      <c r="K19" s="136"/>
    </row>
    <row r="20" spans="1:11" ht="27" customHeight="1">
      <c r="A20" s="346"/>
      <c r="B20" s="349"/>
      <c r="C20" s="353"/>
      <c r="D20" s="133" t="s">
        <v>131</v>
      </c>
      <c r="E20" s="127"/>
      <c r="F20" s="183">
        <v>11006.6</v>
      </c>
      <c r="G20" s="183">
        <v>0</v>
      </c>
      <c r="H20" s="183"/>
      <c r="I20" s="183"/>
      <c r="J20" s="184"/>
      <c r="K20" s="136"/>
    </row>
    <row r="21" spans="1:11" ht="15">
      <c r="A21" s="346"/>
      <c r="B21" s="350"/>
      <c r="C21" s="354"/>
      <c r="D21" s="133" t="s">
        <v>132</v>
      </c>
      <c r="E21" s="130">
        <v>1031.7</v>
      </c>
      <c r="F21" s="183">
        <v>8347.1</v>
      </c>
      <c r="G21" s="183">
        <f>G18-G19-G20</f>
        <v>11804.5</v>
      </c>
      <c r="H21" s="183"/>
      <c r="I21" s="183"/>
      <c r="J21" s="183"/>
      <c r="K21" s="136"/>
    </row>
    <row r="22" spans="1:11" ht="22.5" customHeight="1">
      <c r="A22" s="347"/>
      <c r="B22" s="351"/>
      <c r="C22" s="355"/>
      <c r="D22" s="133" t="s">
        <v>35</v>
      </c>
      <c r="E22" s="134"/>
      <c r="F22" s="134"/>
      <c r="G22" s="134"/>
      <c r="H22" s="134"/>
      <c r="I22" s="134"/>
      <c r="J22" s="135"/>
      <c r="K22" s="129"/>
    </row>
    <row r="23" spans="1:11" ht="15" customHeight="1">
      <c r="A23" s="341"/>
      <c r="B23" s="336" t="s">
        <v>88</v>
      </c>
      <c r="C23" s="336" t="s">
        <v>124</v>
      </c>
      <c r="D23" s="133" t="s">
        <v>33</v>
      </c>
      <c r="E23" s="134"/>
      <c r="F23" s="134"/>
      <c r="G23" s="134"/>
      <c r="H23" s="134"/>
      <c r="I23" s="134"/>
      <c r="J23" s="135"/>
      <c r="K23" s="129"/>
    </row>
    <row r="24" spans="1:11" ht="27.75" customHeight="1">
      <c r="A24" s="334"/>
      <c r="B24" s="337"/>
      <c r="C24" s="337"/>
      <c r="D24" s="133" t="s">
        <v>130</v>
      </c>
      <c r="E24" s="134"/>
      <c r="F24" s="134"/>
      <c r="G24" s="134"/>
      <c r="H24" s="134"/>
      <c r="I24" s="134"/>
      <c r="J24" s="135"/>
      <c r="K24" s="129"/>
    </row>
    <row r="25" spans="1:11" ht="24" customHeight="1">
      <c r="A25" s="334"/>
      <c r="B25" s="337"/>
      <c r="C25" s="337"/>
      <c r="D25" s="133" t="s">
        <v>131</v>
      </c>
      <c r="E25" s="134"/>
      <c r="F25" s="134"/>
      <c r="G25" s="134"/>
      <c r="H25" s="134"/>
      <c r="I25" s="134"/>
      <c r="J25" s="135"/>
      <c r="K25" s="129"/>
    </row>
    <row r="26" spans="1:11" ht="18.75" customHeight="1">
      <c r="A26" s="335"/>
      <c r="B26" s="338"/>
      <c r="C26" s="338"/>
      <c r="D26" s="133" t="s">
        <v>132</v>
      </c>
      <c r="E26" s="134"/>
      <c r="F26" s="127"/>
      <c r="G26" s="127">
        <v>40</v>
      </c>
      <c r="H26" s="127"/>
      <c r="I26" s="127"/>
      <c r="J26" s="134"/>
      <c r="K26" s="134"/>
    </row>
    <row r="27" spans="1:11" ht="18.75" customHeight="1">
      <c r="A27" s="151"/>
      <c r="B27" s="207"/>
      <c r="C27" s="336" t="s">
        <v>95</v>
      </c>
      <c r="D27" s="161" t="s">
        <v>33</v>
      </c>
      <c r="E27" s="186">
        <v>348.7</v>
      </c>
      <c r="F27" s="186">
        <v>3917.3</v>
      </c>
      <c r="G27" s="134">
        <v>3460</v>
      </c>
      <c r="H27" s="134">
        <v>1202</v>
      </c>
      <c r="I27" s="134">
        <v>0</v>
      </c>
      <c r="J27" s="135">
        <v>0</v>
      </c>
      <c r="K27" s="134">
        <f>SUM(E27:J27)</f>
        <v>8928</v>
      </c>
    </row>
    <row r="28" spans="1:11" ht="20.25" customHeight="1">
      <c r="A28" s="151"/>
      <c r="B28" s="207"/>
      <c r="C28" s="337"/>
      <c r="D28" s="133" t="s">
        <v>130</v>
      </c>
      <c r="E28" s="187">
        <v>0</v>
      </c>
      <c r="F28" s="187">
        <v>3499.4</v>
      </c>
      <c r="G28" s="134">
        <v>2424</v>
      </c>
      <c r="H28" s="134">
        <v>1200</v>
      </c>
      <c r="I28" s="134">
        <v>0</v>
      </c>
      <c r="J28" s="135">
        <v>0</v>
      </c>
      <c r="K28" s="134">
        <f>SUM(E28:J28)</f>
        <v>7123.4</v>
      </c>
    </row>
    <row r="29" spans="1:11" ht="18.75" customHeight="1">
      <c r="A29" s="151"/>
      <c r="B29" s="207"/>
      <c r="C29" s="337"/>
      <c r="D29" s="133" t="s">
        <v>131</v>
      </c>
      <c r="E29" s="187">
        <f>SUM(P32)</f>
        <v>0</v>
      </c>
      <c r="F29" s="187">
        <v>0</v>
      </c>
      <c r="G29" s="134"/>
      <c r="H29" s="134"/>
      <c r="I29" s="134"/>
      <c r="J29" s="135"/>
      <c r="K29" s="129"/>
    </row>
    <row r="30" spans="1:11" ht="18.75" customHeight="1">
      <c r="A30" s="151"/>
      <c r="B30" s="207"/>
      <c r="C30" s="338"/>
      <c r="D30" s="153" t="s">
        <v>132</v>
      </c>
      <c r="E30" s="187">
        <v>348.7</v>
      </c>
      <c r="F30" s="187">
        <f>F27-F28</f>
        <v>417.9000000000001</v>
      </c>
      <c r="G30" s="166">
        <f>G27-G28</f>
        <v>1036</v>
      </c>
      <c r="H30" s="166">
        <f>H27-H28</f>
        <v>2</v>
      </c>
      <c r="I30" s="166">
        <f>I27-I28</f>
        <v>0</v>
      </c>
      <c r="J30" s="166">
        <f>J27-J28</f>
        <v>0</v>
      </c>
      <c r="K30" s="168">
        <f>SUM(E30:J30)</f>
        <v>1804.6000000000001</v>
      </c>
    </row>
    <row r="31" spans="1:11" ht="18.75" customHeight="1">
      <c r="A31" s="151"/>
      <c r="B31" s="207"/>
      <c r="C31" s="336" t="s">
        <v>139</v>
      </c>
      <c r="D31" s="161" t="s">
        <v>33</v>
      </c>
      <c r="E31" s="154"/>
      <c r="F31" s="154">
        <v>3499.4</v>
      </c>
      <c r="G31" s="154">
        <v>3460</v>
      </c>
      <c r="H31" s="154">
        <v>300</v>
      </c>
      <c r="I31" s="154">
        <v>0</v>
      </c>
      <c r="J31" s="155">
        <v>0</v>
      </c>
      <c r="K31" s="156">
        <f>SUM(E31:J31)</f>
        <v>7259.4</v>
      </c>
    </row>
    <row r="32" spans="1:11" ht="18.75" customHeight="1">
      <c r="A32" s="151"/>
      <c r="B32" s="337"/>
      <c r="C32" s="337"/>
      <c r="D32" s="133" t="s">
        <v>130</v>
      </c>
      <c r="E32" s="154"/>
      <c r="F32" s="166">
        <v>3499.4</v>
      </c>
      <c r="G32" s="166">
        <v>3424</v>
      </c>
      <c r="H32" s="166"/>
      <c r="I32" s="166"/>
      <c r="J32" s="167"/>
      <c r="K32" s="168">
        <f>SUM(E32:J32)</f>
        <v>6923.4</v>
      </c>
    </row>
    <row r="33" spans="1:11" ht="18.75" customHeight="1">
      <c r="A33" s="151"/>
      <c r="B33" s="337"/>
      <c r="C33" s="337"/>
      <c r="D33" s="133" t="s">
        <v>131</v>
      </c>
      <c r="E33" s="154"/>
      <c r="F33" s="154"/>
      <c r="G33" s="188"/>
      <c r="H33" s="154"/>
      <c r="I33" s="154"/>
      <c r="J33" s="155"/>
      <c r="K33" s="156"/>
    </row>
    <row r="34" spans="1:11" s="160" customFormat="1" ht="38.25" customHeight="1">
      <c r="A34" s="149"/>
      <c r="B34" s="338"/>
      <c r="C34" s="338"/>
      <c r="D34" s="133" t="s">
        <v>132</v>
      </c>
      <c r="E34" s="134"/>
      <c r="F34" s="134"/>
      <c r="G34" s="189">
        <f>G31-G32</f>
        <v>36</v>
      </c>
      <c r="H34" s="134">
        <v>300</v>
      </c>
      <c r="I34" s="134">
        <v>0</v>
      </c>
      <c r="J34" s="134">
        <v>0</v>
      </c>
      <c r="K34" s="129">
        <f>SUM(E34:J34)</f>
        <v>336</v>
      </c>
    </row>
    <row r="35" spans="1:11" s="107" customFormat="1" ht="21.75" customHeight="1">
      <c r="A35" s="341"/>
      <c r="B35" s="336" t="s">
        <v>88</v>
      </c>
      <c r="C35" s="336" t="s">
        <v>140</v>
      </c>
      <c r="D35" s="161" t="s">
        <v>33</v>
      </c>
      <c r="E35" s="157">
        <v>431.4</v>
      </c>
      <c r="F35" s="157">
        <v>2789.5</v>
      </c>
      <c r="G35" s="157">
        <v>960</v>
      </c>
      <c r="H35" s="157">
        <v>890.62</v>
      </c>
      <c r="I35" s="157">
        <v>0</v>
      </c>
      <c r="J35" s="158">
        <v>0</v>
      </c>
      <c r="K35" s="159">
        <f>SUM(E35:J35)</f>
        <v>5071.5199999999995</v>
      </c>
    </row>
    <row r="36" spans="1:11" s="107" customFormat="1" ht="18.75" customHeight="1">
      <c r="A36" s="334"/>
      <c r="B36" s="337"/>
      <c r="C36" s="337"/>
      <c r="D36" s="133" t="s">
        <v>130</v>
      </c>
      <c r="E36" s="162"/>
      <c r="F36" s="162">
        <v>642.1</v>
      </c>
      <c r="G36" s="162"/>
      <c r="H36" s="162"/>
      <c r="I36" s="162"/>
      <c r="J36" s="158"/>
      <c r="K36" s="159">
        <f>SUM(E36:J36)</f>
        <v>642.1</v>
      </c>
    </row>
    <row r="37" spans="1:11" s="107" customFormat="1" ht="18.75" customHeight="1">
      <c r="A37" s="334"/>
      <c r="B37" s="337"/>
      <c r="C37" s="337"/>
      <c r="D37" s="133" t="s">
        <v>131</v>
      </c>
      <c r="E37" s="162"/>
      <c r="F37" s="162"/>
      <c r="G37" s="162"/>
      <c r="H37" s="162"/>
      <c r="I37" s="162"/>
      <c r="J37" s="158"/>
      <c r="K37" s="159"/>
    </row>
    <row r="38" spans="1:11" s="107" customFormat="1" ht="18.75" customHeight="1">
      <c r="A38" s="335"/>
      <c r="B38" s="338"/>
      <c r="C38" s="338"/>
      <c r="D38" s="133" t="s">
        <v>132</v>
      </c>
      <c r="E38" s="162">
        <v>431.4</v>
      </c>
      <c r="F38" s="162">
        <f>F35-F36</f>
        <v>2147.4</v>
      </c>
      <c r="G38" s="162">
        <v>960</v>
      </c>
      <c r="H38" s="162">
        <v>890.62</v>
      </c>
      <c r="I38" s="162">
        <v>0</v>
      </c>
      <c r="J38" s="164">
        <v>0</v>
      </c>
      <c r="K38" s="159">
        <f>SUM(E38:J38)</f>
        <v>4429.42</v>
      </c>
    </row>
    <row r="39" spans="1:11" s="107" customFormat="1" ht="18.75" customHeight="1">
      <c r="A39" s="194"/>
      <c r="B39" s="336" t="s">
        <v>88</v>
      </c>
      <c r="C39" s="336" t="s">
        <v>151</v>
      </c>
      <c r="D39" s="161" t="s">
        <v>33</v>
      </c>
      <c r="E39" s="162"/>
      <c r="F39" s="162"/>
      <c r="G39" s="162"/>
      <c r="H39" s="162">
        <v>484</v>
      </c>
      <c r="I39" s="162"/>
      <c r="J39" s="164"/>
      <c r="K39" s="159"/>
    </row>
    <row r="40" spans="1:11" s="107" customFormat="1" ht="18.75" customHeight="1">
      <c r="A40" s="194"/>
      <c r="B40" s="337"/>
      <c r="C40" s="337"/>
      <c r="D40" s="133" t="s">
        <v>130</v>
      </c>
      <c r="E40" s="162"/>
      <c r="F40" s="162"/>
      <c r="G40" s="162"/>
      <c r="H40" s="162">
        <v>450</v>
      </c>
      <c r="I40" s="162"/>
      <c r="J40" s="164"/>
      <c r="K40" s="159"/>
    </row>
    <row r="41" spans="1:11" s="107" customFormat="1" ht="18.75" customHeight="1">
      <c r="A41" s="194"/>
      <c r="B41" s="337"/>
      <c r="C41" s="337"/>
      <c r="D41" s="133" t="s">
        <v>131</v>
      </c>
      <c r="E41" s="162"/>
      <c r="F41" s="162"/>
      <c r="G41" s="162"/>
      <c r="H41" s="162"/>
      <c r="I41" s="162"/>
      <c r="J41" s="164"/>
      <c r="K41" s="159"/>
    </row>
    <row r="42" spans="1:11" s="107" customFormat="1" ht="26.25" customHeight="1">
      <c r="A42" s="194"/>
      <c r="B42" s="338"/>
      <c r="C42" s="338"/>
      <c r="D42" s="133" t="s">
        <v>132</v>
      </c>
      <c r="E42" s="162"/>
      <c r="F42" s="162"/>
      <c r="G42" s="162"/>
      <c r="H42" s="224">
        <v>34</v>
      </c>
      <c r="I42" s="162"/>
      <c r="J42" s="164"/>
      <c r="K42" s="159"/>
    </row>
    <row r="43" spans="1:11" s="107" customFormat="1" ht="39" customHeight="1">
      <c r="A43" s="341"/>
      <c r="B43" s="336" t="s">
        <v>88</v>
      </c>
      <c r="C43" s="336" t="s">
        <v>141</v>
      </c>
      <c r="D43" s="133" t="s">
        <v>33</v>
      </c>
      <c r="E43" s="157"/>
      <c r="F43" s="157">
        <v>17547.1</v>
      </c>
      <c r="G43" s="163">
        <v>12482</v>
      </c>
      <c r="H43" s="157"/>
      <c r="I43" s="157"/>
      <c r="J43" s="158"/>
      <c r="K43" s="159">
        <f>SUM(E43:J43)</f>
        <v>30029.1</v>
      </c>
    </row>
    <row r="44" spans="1:11" s="107" customFormat="1" ht="18.75" customHeight="1">
      <c r="A44" s="334"/>
      <c r="B44" s="337"/>
      <c r="C44" s="337"/>
      <c r="D44" s="133" t="s">
        <v>130</v>
      </c>
      <c r="E44" s="162"/>
      <c r="F44" s="162"/>
      <c r="G44" s="190">
        <v>1716</v>
      </c>
      <c r="H44" s="162"/>
      <c r="I44" s="162"/>
      <c r="J44" s="164"/>
      <c r="K44" s="159">
        <f aca="true" t="shared" si="0" ref="K44:K49">SUM(E44:J44)</f>
        <v>1716</v>
      </c>
    </row>
    <row r="45" spans="1:11" s="107" customFormat="1" ht="18.75" customHeight="1">
      <c r="A45" s="334"/>
      <c r="B45" s="337"/>
      <c r="C45" s="337"/>
      <c r="D45" s="133" t="s">
        <v>131</v>
      </c>
      <c r="E45" s="162"/>
      <c r="F45" s="162">
        <v>11006.6</v>
      </c>
      <c r="G45" s="190"/>
      <c r="H45" s="162"/>
      <c r="I45" s="162"/>
      <c r="J45" s="164"/>
      <c r="K45" s="159">
        <f t="shared" si="0"/>
        <v>11006.6</v>
      </c>
    </row>
    <row r="46" spans="1:11" s="107" customFormat="1" ht="18.75" customHeight="1">
      <c r="A46" s="335"/>
      <c r="B46" s="338"/>
      <c r="C46" s="338"/>
      <c r="D46" s="133" t="s">
        <v>132</v>
      </c>
      <c r="E46" s="157"/>
      <c r="F46" s="162">
        <f>F43-F45</f>
        <v>6540.499999999998</v>
      </c>
      <c r="G46" s="190">
        <f>G43-G44</f>
        <v>10766</v>
      </c>
      <c r="H46" s="162"/>
      <c r="I46" s="162"/>
      <c r="J46" s="164"/>
      <c r="K46" s="159">
        <f t="shared" si="0"/>
        <v>17306.5</v>
      </c>
    </row>
    <row r="47" spans="1:11" s="107" customFormat="1" ht="16.5" customHeight="1">
      <c r="A47" s="341"/>
      <c r="B47" s="336"/>
      <c r="C47" s="336" t="s">
        <v>142</v>
      </c>
      <c r="D47" s="133" t="s">
        <v>33</v>
      </c>
      <c r="E47" s="157"/>
      <c r="F47" s="157">
        <v>17547.1</v>
      </c>
      <c r="G47" s="163">
        <v>12482</v>
      </c>
      <c r="H47" s="157"/>
      <c r="I47" s="157"/>
      <c r="J47" s="158"/>
      <c r="K47" s="159">
        <f t="shared" si="0"/>
        <v>30029.1</v>
      </c>
    </row>
    <row r="48" spans="1:11" s="107" customFormat="1" ht="18.75" customHeight="1">
      <c r="A48" s="334"/>
      <c r="B48" s="337"/>
      <c r="C48" s="337"/>
      <c r="D48" s="133" t="s">
        <v>130</v>
      </c>
      <c r="E48" s="157"/>
      <c r="F48" s="157"/>
      <c r="G48" s="163">
        <v>1716</v>
      </c>
      <c r="H48" s="157"/>
      <c r="I48" s="157"/>
      <c r="J48" s="158"/>
      <c r="K48" s="159">
        <f t="shared" si="0"/>
        <v>1716</v>
      </c>
    </row>
    <row r="49" spans="1:11" s="107" customFormat="1" ht="18.75" customHeight="1">
      <c r="A49" s="334"/>
      <c r="B49" s="337"/>
      <c r="C49" s="337"/>
      <c r="D49" s="133" t="s">
        <v>131</v>
      </c>
      <c r="E49" s="157"/>
      <c r="F49" s="157">
        <v>11006.6</v>
      </c>
      <c r="G49" s="163"/>
      <c r="H49" s="157"/>
      <c r="I49" s="157"/>
      <c r="J49" s="158"/>
      <c r="K49" s="159">
        <f t="shared" si="0"/>
        <v>11006.6</v>
      </c>
    </row>
    <row r="50" spans="1:11" s="107" customFormat="1" ht="28.5" customHeight="1">
      <c r="A50" s="335"/>
      <c r="B50" s="338"/>
      <c r="C50" s="338"/>
      <c r="D50" s="133" t="s">
        <v>132</v>
      </c>
      <c r="E50" s="157"/>
      <c r="F50" s="162">
        <f>F47-F49</f>
        <v>6540.499999999998</v>
      </c>
      <c r="G50" s="190">
        <f>G47-G48</f>
        <v>10766</v>
      </c>
      <c r="H50" s="162">
        <v>12427.2</v>
      </c>
      <c r="I50" s="162">
        <v>14372.3</v>
      </c>
      <c r="J50" s="164">
        <v>13218.2</v>
      </c>
      <c r="K50" s="159">
        <f>SUM(E50:J50)</f>
        <v>57324.2</v>
      </c>
    </row>
    <row r="51" spans="1:11" s="107" customFormat="1" ht="25.5" customHeight="1">
      <c r="A51" s="341"/>
      <c r="B51" s="336" t="s">
        <v>144</v>
      </c>
      <c r="C51" s="342" t="s">
        <v>143</v>
      </c>
      <c r="D51" s="133" t="s">
        <v>33</v>
      </c>
      <c r="E51" s="157">
        <v>11259.9</v>
      </c>
      <c r="F51" s="157">
        <v>13484.4</v>
      </c>
      <c r="G51" s="157">
        <v>22292.5</v>
      </c>
      <c r="H51" s="157">
        <v>12633.25</v>
      </c>
      <c r="I51" s="157">
        <v>6143.2</v>
      </c>
      <c r="J51" s="158">
        <v>9306</v>
      </c>
      <c r="K51" s="197">
        <f>SUM(E51:J51)</f>
        <v>75119.25</v>
      </c>
    </row>
    <row r="52" spans="1:11" s="107" customFormat="1" ht="18.75" customHeight="1">
      <c r="A52" s="334"/>
      <c r="B52" s="337"/>
      <c r="C52" s="339"/>
      <c r="D52" s="133" t="s">
        <v>130</v>
      </c>
      <c r="E52" s="157"/>
      <c r="F52" s="162">
        <v>3353.3</v>
      </c>
      <c r="G52" s="162">
        <v>4601.3</v>
      </c>
      <c r="H52" s="162">
        <v>4608</v>
      </c>
      <c r="I52" s="157">
        <v>3000</v>
      </c>
      <c r="J52" s="158">
        <v>5000</v>
      </c>
      <c r="K52" s="197">
        <f>SUM(E52:J52)</f>
        <v>20562.6</v>
      </c>
    </row>
    <row r="53" spans="1:11" s="107" customFormat="1" ht="18.75" customHeight="1">
      <c r="A53" s="334"/>
      <c r="B53" s="337"/>
      <c r="C53" s="339"/>
      <c r="D53" s="133" t="s">
        <v>131</v>
      </c>
      <c r="E53" s="157"/>
      <c r="F53" s="162">
        <v>2038.9</v>
      </c>
      <c r="G53" s="162">
        <v>12755.5</v>
      </c>
      <c r="H53" s="162">
        <v>3900</v>
      </c>
      <c r="I53" s="157"/>
      <c r="J53" s="158"/>
      <c r="K53" s="197">
        <f aca="true" t="shared" si="1" ref="K53:K62">SUM(E53:J53)</f>
        <v>18694.4</v>
      </c>
    </row>
    <row r="54" spans="1:11" s="107" customFormat="1" ht="18.75" customHeight="1">
      <c r="A54" s="335"/>
      <c r="B54" s="338"/>
      <c r="C54" s="340"/>
      <c r="D54" s="133" t="s">
        <v>132</v>
      </c>
      <c r="E54" s="162"/>
      <c r="F54" s="162">
        <v>7457.2</v>
      </c>
      <c r="G54" s="190">
        <f>G51-G52-G53</f>
        <v>4935.700000000001</v>
      </c>
      <c r="H54" s="162">
        <f>H51-H52-H53</f>
        <v>4125.25</v>
      </c>
      <c r="I54" s="157">
        <f>I51-I52</f>
        <v>3143.2</v>
      </c>
      <c r="J54" s="158">
        <f>J51-J52</f>
        <v>4306</v>
      </c>
      <c r="K54" s="197">
        <f t="shared" si="1"/>
        <v>23967.350000000002</v>
      </c>
    </row>
    <row r="55" spans="1:11" s="107" customFormat="1" ht="21.75" customHeight="1">
      <c r="A55" s="341"/>
      <c r="B55" s="336" t="s">
        <v>88</v>
      </c>
      <c r="C55" s="336" t="s">
        <v>152</v>
      </c>
      <c r="D55" s="133" t="s">
        <v>33</v>
      </c>
      <c r="E55" s="157">
        <v>8520.7</v>
      </c>
      <c r="F55" s="163">
        <v>10669.9</v>
      </c>
      <c r="G55" s="157">
        <v>5400.6</v>
      </c>
      <c r="H55" s="157">
        <v>5440.27</v>
      </c>
      <c r="I55" s="157">
        <v>2912.8</v>
      </c>
      <c r="J55" s="158">
        <v>2912.8</v>
      </c>
      <c r="K55" s="159">
        <f t="shared" si="1"/>
        <v>35857.07</v>
      </c>
    </row>
    <row r="56" spans="1:11" s="107" customFormat="1" ht="18.75" customHeight="1">
      <c r="A56" s="334"/>
      <c r="B56" s="337"/>
      <c r="C56" s="337"/>
      <c r="D56" s="133" t="s">
        <v>130</v>
      </c>
      <c r="E56" s="162">
        <v>8520.7</v>
      </c>
      <c r="F56" s="162">
        <f>F55-F57</f>
        <v>8631</v>
      </c>
      <c r="G56" s="162">
        <v>1923.8</v>
      </c>
      <c r="H56" s="162">
        <v>1240.3</v>
      </c>
      <c r="I56" s="162">
        <v>2612.3</v>
      </c>
      <c r="J56" s="164">
        <v>2612.3</v>
      </c>
      <c r="K56" s="159">
        <f t="shared" si="1"/>
        <v>25540.399999999998</v>
      </c>
    </row>
    <row r="57" spans="1:11" s="107" customFormat="1" ht="18.75" customHeight="1">
      <c r="A57" s="334"/>
      <c r="B57" s="337"/>
      <c r="C57" s="337"/>
      <c r="D57" s="133" t="s">
        <v>131</v>
      </c>
      <c r="E57" s="157"/>
      <c r="F57" s="157">
        <v>2038.9</v>
      </c>
      <c r="G57" s="157">
        <v>2395.5</v>
      </c>
      <c r="H57" s="157">
        <v>3900</v>
      </c>
      <c r="I57" s="157"/>
      <c r="J57" s="158"/>
      <c r="K57" s="159">
        <f t="shared" si="1"/>
        <v>8334.4</v>
      </c>
    </row>
    <row r="58" spans="1:11" s="107" customFormat="1" ht="18.75" customHeight="1">
      <c r="A58" s="335"/>
      <c r="B58" s="338"/>
      <c r="C58" s="338"/>
      <c r="D58" s="133" t="s">
        <v>132</v>
      </c>
      <c r="E58" s="157"/>
      <c r="F58" s="157"/>
      <c r="G58" s="163"/>
      <c r="H58" s="157">
        <f>H55-H56-H57</f>
        <v>299.97000000000025</v>
      </c>
      <c r="I58" s="157">
        <f>I55-I56</f>
        <v>300.5</v>
      </c>
      <c r="J58" s="157">
        <f>J55-J56</f>
        <v>300.5</v>
      </c>
      <c r="K58" s="157">
        <f>K55-K56</f>
        <v>10316.670000000002</v>
      </c>
    </row>
    <row r="59" spans="1:11" s="107" customFormat="1" ht="18.75" customHeight="1">
      <c r="A59" s="150"/>
      <c r="B59" s="336" t="s">
        <v>88</v>
      </c>
      <c r="C59" s="336" t="s">
        <v>153</v>
      </c>
      <c r="D59" s="133" t="s">
        <v>33</v>
      </c>
      <c r="E59" s="157"/>
      <c r="F59" s="157">
        <v>891.7</v>
      </c>
      <c r="G59" s="163">
        <v>14223.7</v>
      </c>
      <c r="H59" s="157">
        <v>774.83</v>
      </c>
      <c r="I59" s="157">
        <f>I51-I55-I63</f>
        <v>2439.2999999999997</v>
      </c>
      <c r="J59" s="157">
        <f>J51-J55-J63</f>
        <v>5602.099999999999</v>
      </c>
      <c r="K59" s="157">
        <f>K51-K55-K63</f>
        <v>28247.73</v>
      </c>
    </row>
    <row r="60" spans="1:11" s="107" customFormat="1" ht="18.75" customHeight="1">
      <c r="A60" s="150"/>
      <c r="B60" s="337"/>
      <c r="C60" s="337"/>
      <c r="D60" s="133" t="s">
        <v>130</v>
      </c>
      <c r="E60" s="162"/>
      <c r="F60" s="162">
        <v>771.7</v>
      </c>
      <c r="G60" s="190">
        <v>1200</v>
      </c>
      <c r="H60" s="162">
        <v>774.8</v>
      </c>
      <c r="I60" s="162">
        <v>1000</v>
      </c>
      <c r="J60" s="164">
        <v>1000</v>
      </c>
      <c r="K60" s="159">
        <f t="shared" si="1"/>
        <v>4746.5</v>
      </c>
    </row>
    <row r="61" spans="1:11" s="107" customFormat="1" ht="18.75" customHeight="1">
      <c r="A61" s="150"/>
      <c r="B61" s="337"/>
      <c r="C61" s="337"/>
      <c r="D61" s="133" t="s">
        <v>131</v>
      </c>
      <c r="E61" s="162"/>
      <c r="F61" s="162"/>
      <c r="G61" s="190">
        <v>10360</v>
      </c>
      <c r="H61" s="162"/>
      <c r="I61" s="162"/>
      <c r="J61" s="164"/>
      <c r="K61" s="159">
        <f t="shared" si="1"/>
        <v>10360</v>
      </c>
    </row>
    <row r="62" spans="1:11" s="107" customFormat="1" ht="32.25" customHeight="1">
      <c r="A62" s="150"/>
      <c r="B62" s="338"/>
      <c r="C62" s="338"/>
      <c r="D62" s="133" t="s">
        <v>132</v>
      </c>
      <c r="E62" s="162"/>
      <c r="F62" s="162">
        <v>120</v>
      </c>
      <c r="G62" s="190">
        <f>G59-G60-G61</f>
        <v>2663.7000000000007</v>
      </c>
      <c r="H62" s="162"/>
      <c r="I62" s="162"/>
      <c r="J62" s="164"/>
      <c r="K62" s="159">
        <f t="shared" si="1"/>
        <v>2783.7000000000007</v>
      </c>
    </row>
    <row r="63" spans="1:11" s="107" customFormat="1" ht="18.75" customHeight="1">
      <c r="A63" s="150"/>
      <c r="B63" s="336" t="s">
        <v>88</v>
      </c>
      <c r="C63" s="336" t="s">
        <v>145</v>
      </c>
      <c r="D63" s="133" t="s">
        <v>33</v>
      </c>
      <c r="E63" s="157">
        <v>2000</v>
      </c>
      <c r="F63" s="157">
        <v>1922.7</v>
      </c>
      <c r="G63" s="163">
        <v>2668.1</v>
      </c>
      <c r="H63" s="157">
        <v>2841.45</v>
      </c>
      <c r="I63" s="157">
        <v>791.1</v>
      </c>
      <c r="J63" s="158">
        <v>791.1</v>
      </c>
      <c r="K63" s="159">
        <f>SUM(E63:J63)</f>
        <v>11014.45</v>
      </c>
    </row>
    <row r="64" spans="1:11" s="107" customFormat="1" ht="18.75" customHeight="1">
      <c r="A64" s="150"/>
      <c r="B64" s="337"/>
      <c r="C64" s="337"/>
      <c r="D64" s="133" t="s">
        <v>130</v>
      </c>
      <c r="E64" s="162">
        <v>1500</v>
      </c>
      <c r="F64" s="162">
        <f>F63-F66</f>
        <v>1448.5</v>
      </c>
      <c r="G64" s="190">
        <v>1477.5</v>
      </c>
      <c r="H64" s="157">
        <f>H63-H66</f>
        <v>2829.33</v>
      </c>
      <c r="I64" s="157"/>
      <c r="J64" s="158"/>
      <c r="K64" s="165">
        <f>SUM(E64:J64)</f>
        <v>7255.33</v>
      </c>
    </row>
    <row r="65" spans="1:11" s="107" customFormat="1" ht="18.75" customHeight="1">
      <c r="A65" s="150"/>
      <c r="B65" s="337"/>
      <c r="C65" s="337"/>
      <c r="D65" s="133" t="s">
        <v>131</v>
      </c>
      <c r="E65" s="162"/>
      <c r="F65" s="162"/>
      <c r="G65" s="190"/>
      <c r="H65" s="157"/>
      <c r="I65" s="157"/>
      <c r="J65" s="158"/>
      <c r="K65" s="165">
        <f>SUM(E65:J65)</f>
        <v>0</v>
      </c>
    </row>
    <row r="66" spans="1:11" s="107" customFormat="1" ht="18.75" customHeight="1">
      <c r="A66" s="150"/>
      <c r="B66" s="338"/>
      <c r="C66" s="338"/>
      <c r="D66" s="133" t="s">
        <v>132</v>
      </c>
      <c r="E66" s="162">
        <v>500</v>
      </c>
      <c r="F66" s="162">
        <v>474.2</v>
      </c>
      <c r="G66" s="190">
        <f>G63-G64</f>
        <v>1190.6</v>
      </c>
      <c r="H66" s="157">
        <v>12.12</v>
      </c>
      <c r="I66" s="157">
        <f>I63-I64</f>
        <v>791.1</v>
      </c>
      <c r="J66" s="157">
        <f>J63-J64</f>
        <v>791.1</v>
      </c>
      <c r="K66" s="157">
        <f>SUM(E66:J66)</f>
        <v>3759.12</v>
      </c>
    </row>
    <row r="67" spans="1:11" s="107" customFormat="1" ht="18.75" customHeight="1">
      <c r="A67" s="193"/>
      <c r="B67" s="336" t="s">
        <v>25</v>
      </c>
      <c r="C67" s="336" t="s">
        <v>154</v>
      </c>
      <c r="D67" s="133" t="s">
        <v>33</v>
      </c>
      <c r="E67" s="162"/>
      <c r="F67" s="162"/>
      <c r="G67" s="190"/>
      <c r="H67" s="157">
        <v>9659</v>
      </c>
      <c r="I67" s="157">
        <v>11877.5</v>
      </c>
      <c r="J67" s="158">
        <v>10928.6</v>
      </c>
      <c r="K67" s="157">
        <f>SUM(H67:J67)</f>
        <v>32465.1</v>
      </c>
    </row>
    <row r="68" spans="1:11" s="107" customFormat="1" ht="18.75" customHeight="1">
      <c r="A68" s="193"/>
      <c r="B68" s="337"/>
      <c r="C68" s="337"/>
      <c r="D68" s="133" t="s">
        <v>130</v>
      </c>
      <c r="E68" s="162"/>
      <c r="F68" s="162"/>
      <c r="G68" s="190"/>
      <c r="H68" s="157">
        <v>2000</v>
      </c>
      <c r="I68" s="157"/>
      <c r="J68" s="158"/>
      <c r="K68" s="157"/>
    </row>
    <row r="69" spans="1:11" s="107" customFormat="1" ht="18.75" customHeight="1">
      <c r="A69" s="193"/>
      <c r="B69" s="337"/>
      <c r="C69" s="337"/>
      <c r="D69" s="133" t="s">
        <v>131</v>
      </c>
      <c r="E69" s="162"/>
      <c r="F69" s="162"/>
      <c r="G69" s="190"/>
      <c r="H69" s="157"/>
      <c r="I69" s="157"/>
      <c r="J69" s="158"/>
      <c r="K69" s="157"/>
    </row>
    <row r="70" spans="1:11" s="107" customFormat="1" ht="18.75" customHeight="1">
      <c r="A70" s="193"/>
      <c r="B70" s="338"/>
      <c r="C70" s="338"/>
      <c r="D70" s="153" t="s">
        <v>132</v>
      </c>
      <c r="E70" s="198"/>
      <c r="F70" s="198"/>
      <c r="G70" s="199"/>
      <c r="H70" s="200">
        <v>7659</v>
      </c>
      <c r="I70" s="200">
        <v>11877.5</v>
      </c>
      <c r="J70" s="201">
        <v>10928.6</v>
      </c>
      <c r="K70" s="200">
        <f>SUM(H70:J70)</f>
        <v>30465.1</v>
      </c>
    </row>
    <row r="71" spans="1:11" s="107" customFormat="1" ht="18.75" customHeight="1">
      <c r="A71" s="193"/>
      <c r="B71" s="336" t="s">
        <v>88</v>
      </c>
      <c r="C71" s="336" t="s">
        <v>157</v>
      </c>
      <c r="D71" s="133" t="s">
        <v>33</v>
      </c>
      <c r="E71" s="127"/>
      <c r="F71" s="127"/>
      <c r="G71" s="203"/>
      <c r="H71" s="134">
        <v>7659</v>
      </c>
      <c r="I71" s="134">
        <v>10362.5</v>
      </c>
      <c r="J71" s="134">
        <v>10928.6</v>
      </c>
      <c r="K71" s="134">
        <v>11252.2</v>
      </c>
    </row>
    <row r="72" spans="1:11" s="107" customFormat="1" ht="18.75" customHeight="1">
      <c r="A72" s="193"/>
      <c r="B72" s="337"/>
      <c r="C72" s="337"/>
      <c r="D72" s="133" t="s">
        <v>130</v>
      </c>
      <c r="E72" s="127"/>
      <c r="F72" s="127"/>
      <c r="G72" s="203"/>
      <c r="H72" s="134"/>
      <c r="I72" s="134"/>
      <c r="J72" s="134"/>
      <c r="K72" s="134"/>
    </row>
    <row r="73" spans="1:11" s="107" customFormat="1" ht="18.75" customHeight="1">
      <c r="A73" s="193"/>
      <c r="B73" s="337"/>
      <c r="C73" s="337"/>
      <c r="D73" s="204" t="s">
        <v>131</v>
      </c>
      <c r="E73" s="198"/>
      <c r="F73" s="198"/>
      <c r="G73" s="199"/>
      <c r="H73" s="200"/>
      <c r="I73" s="200"/>
      <c r="J73" s="201"/>
      <c r="K73" s="200"/>
    </row>
    <row r="74" spans="1:11" s="160" customFormat="1" ht="18.75" customHeight="1">
      <c r="A74" s="195"/>
      <c r="B74" s="338"/>
      <c r="C74" s="338"/>
      <c r="D74" s="133" t="s">
        <v>132</v>
      </c>
      <c r="E74" s="127"/>
      <c r="F74" s="127"/>
      <c r="G74" s="203"/>
      <c r="H74" s="134">
        <f>H71-H72</f>
        <v>7659</v>
      </c>
      <c r="I74" s="134">
        <v>10362.5</v>
      </c>
      <c r="J74" s="134">
        <v>10928.6</v>
      </c>
      <c r="K74" s="134">
        <v>11252.2</v>
      </c>
    </row>
    <row r="75" spans="1:11" s="107" customFormat="1" ht="18.75" customHeight="1">
      <c r="A75" s="194"/>
      <c r="B75" s="336" t="s">
        <v>88</v>
      </c>
      <c r="C75" s="336" t="s">
        <v>156</v>
      </c>
      <c r="D75" s="133" t="s">
        <v>33</v>
      </c>
      <c r="E75" s="162"/>
      <c r="F75" s="162"/>
      <c r="G75" s="190"/>
      <c r="H75" s="157">
        <v>2000</v>
      </c>
      <c r="I75" s="157"/>
      <c r="J75" s="158"/>
      <c r="K75" s="157"/>
    </row>
    <row r="76" spans="1:11" s="107" customFormat="1" ht="18.75" customHeight="1">
      <c r="A76" s="194"/>
      <c r="B76" s="337"/>
      <c r="C76" s="337"/>
      <c r="D76" s="133" t="s">
        <v>130</v>
      </c>
      <c r="E76" s="162"/>
      <c r="F76" s="162"/>
      <c r="G76" s="190"/>
      <c r="H76" s="157">
        <v>2000</v>
      </c>
      <c r="I76" s="157"/>
      <c r="J76" s="158"/>
      <c r="K76" s="157"/>
    </row>
    <row r="77" spans="1:11" s="107" customFormat="1" ht="18.75" customHeight="1">
      <c r="A77" s="194"/>
      <c r="B77" s="337"/>
      <c r="C77" s="337"/>
      <c r="D77" s="133" t="s">
        <v>131</v>
      </c>
      <c r="E77" s="162"/>
      <c r="F77" s="162"/>
      <c r="G77" s="190"/>
      <c r="H77" s="157"/>
      <c r="I77" s="157"/>
      <c r="J77" s="158"/>
      <c r="K77" s="157"/>
    </row>
    <row r="78" spans="1:11" s="107" customFormat="1" ht="18.75" customHeight="1">
      <c r="A78" s="194"/>
      <c r="B78" s="338"/>
      <c r="C78" s="338"/>
      <c r="D78" s="133" t="s">
        <v>132</v>
      </c>
      <c r="E78" s="162"/>
      <c r="F78" s="162"/>
      <c r="G78" s="190"/>
      <c r="H78" s="157"/>
      <c r="I78" s="157"/>
      <c r="J78" s="158"/>
      <c r="K78" s="157"/>
    </row>
    <row r="79" spans="1:11" s="107" customFormat="1" ht="18.75" customHeight="1">
      <c r="A79" s="194"/>
      <c r="B79" s="336" t="s">
        <v>88</v>
      </c>
      <c r="C79" s="336" t="s">
        <v>155</v>
      </c>
      <c r="D79" s="133" t="s">
        <v>33</v>
      </c>
      <c r="E79" s="162"/>
      <c r="F79" s="162"/>
      <c r="G79" s="190"/>
      <c r="H79" s="157"/>
      <c r="I79" s="157">
        <v>1500</v>
      </c>
      <c r="J79" s="158"/>
      <c r="K79" s="157"/>
    </row>
    <row r="80" spans="1:11" s="107" customFormat="1" ht="18.75" customHeight="1">
      <c r="A80" s="194"/>
      <c r="B80" s="337"/>
      <c r="C80" s="337"/>
      <c r="D80" s="133" t="s">
        <v>130</v>
      </c>
      <c r="E80" s="162"/>
      <c r="F80" s="162"/>
      <c r="G80" s="190"/>
      <c r="H80" s="157"/>
      <c r="I80" s="157">
        <v>1500</v>
      </c>
      <c r="J80" s="158"/>
      <c r="K80" s="157"/>
    </row>
    <row r="81" spans="1:11" s="107" customFormat="1" ht="18.75" customHeight="1">
      <c r="A81" s="194"/>
      <c r="B81" s="337"/>
      <c r="C81" s="337"/>
      <c r="D81" s="133" t="s">
        <v>131</v>
      </c>
      <c r="E81" s="162"/>
      <c r="F81" s="162"/>
      <c r="G81" s="190"/>
      <c r="H81" s="157"/>
      <c r="I81" s="157"/>
      <c r="J81" s="158"/>
      <c r="K81" s="157"/>
    </row>
    <row r="82" spans="1:11" s="107" customFormat="1" ht="27" customHeight="1">
      <c r="A82" s="334"/>
      <c r="B82" s="338"/>
      <c r="C82" s="338"/>
      <c r="D82" s="133" t="s">
        <v>132</v>
      </c>
      <c r="E82" s="162"/>
      <c r="F82" s="162"/>
      <c r="G82" s="190"/>
      <c r="H82" s="157"/>
      <c r="I82" s="157"/>
      <c r="J82" s="158"/>
      <c r="K82" s="157"/>
    </row>
    <row r="83" spans="1:11" s="107" customFormat="1" ht="18.75" customHeight="1" hidden="1">
      <c r="A83" s="334"/>
      <c r="B83" s="342" t="s">
        <v>25</v>
      </c>
      <c r="C83" s="342" t="s">
        <v>146</v>
      </c>
      <c r="D83" s="202" t="s">
        <v>33</v>
      </c>
      <c r="E83" s="157">
        <v>2099.8</v>
      </c>
      <c r="F83" s="157">
        <v>8110.7</v>
      </c>
      <c r="G83" s="191">
        <v>7031.77</v>
      </c>
      <c r="H83" s="157">
        <v>2292.6</v>
      </c>
      <c r="I83" s="157">
        <v>1601.9</v>
      </c>
      <c r="J83" s="158">
        <v>1601.9</v>
      </c>
      <c r="K83" s="159">
        <f>SUM(E83:J83)</f>
        <v>22738.670000000002</v>
      </c>
    </row>
    <row r="84" spans="1:11" s="107" customFormat="1" ht="18.75" customHeight="1">
      <c r="A84" s="334"/>
      <c r="B84" s="339"/>
      <c r="C84" s="339"/>
      <c r="D84" s="202" t="s">
        <v>33</v>
      </c>
      <c r="E84" s="157"/>
      <c r="F84" s="157">
        <f>F85+F86+F87</f>
        <v>8110.700000000001</v>
      </c>
      <c r="G84" s="157">
        <f>G85+G86+G87</f>
        <v>7031.77</v>
      </c>
      <c r="H84" s="157">
        <v>942.3</v>
      </c>
      <c r="I84" s="157">
        <v>152.8</v>
      </c>
      <c r="J84" s="158">
        <v>122.5</v>
      </c>
      <c r="K84" s="159">
        <f>F84+G84+H84+I84+J84</f>
        <v>16360.07</v>
      </c>
    </row>
    <row r="85" spans="1:11" s="107" customFormat="1" ht="18.75" customHeight="1">
      <c r="A85" s="334"/>
      <c r="B85" s="339"/>
      <c r="C85" s="339"/>
      <c r="D85" s="133" t="s">
        <v>130</v>
      </c>
      <c r="E85" s="157"/>
      <c r="F85" s="162">
        <v>616.5</v>
      </c>
      <c r="G85" s="190">
        <v>296.47</v>
      </c>
      <c r="H85" s="162"/>
      <c r="I85" s="162"/>
      <c r="J85" s="164"/>
      <c r="K85" s="165">
        <f>SUM(E85:J85)</f>
        <v>912.97</v>
      </c>
    </row>
    <row r="86" spans="1:11" s="107" customFormat="1" ht="18.75" customHeight="1">
      <c r="A86" s="334"/>
      <c r="B86" s="339"/>
      <c r="C86" s="339"/>
      <c r="D86" s="133" t="s">
        <v>131</v>
      </c>
      <c r="E86" s="157"/>
      <c r="F86" s="162">
        <v>5048.3</v>
      </c>
      <c r="G86" s="162">
        <v>6037.5</v>
      </c>
      <c r="H86" s="162">
        <v>80</v>
      </c>
      <c r="I86" s="157"/>
      <c r="J86" s="158"/>
      <c r="K86" s="159">
        <f>SUM(F86:J86)</f>
        <v>11165.8</v>
      </c>
    </row>
    <row r="87" spans="1:12" s="107" customFormat="1" ht="18.75" customHeight="1">
      <c r="A87" s="335"/>
      <c r="B87" s="340"/>
      <c r="C87" s="340"/>
      <c r="D87" s="133" t="s">
        <v>132</v>
      </c>
      <c r="E87" s="157"/>
      <c r="F87" s="162">
        <v>2445.9</v>
      </c>
      <c r="G87" s="190">
        <f>G83-G85-G86</f>
        <v>697.8000000000002</v>
      </c>
      <c r="H87" s="162">
        <f>H84-H86</f>
        <v>862.3</v>
      </c>
      <c r="I87" s="162">
        <f>I84-I86</f>
        <v>152.8</v>
      </c>
      <c r="J87" s="162">
        <f>J84-J86</f>
        <v>122.5</v>
      </c>
      <c r="K87" s="196">
        <f>SUM(F87:J87)</f>
        <v>4281.3</v>
      </c>
      <c r="L87" s="169"/>
    </row>
    <row r="88" spans="1:12" s="107" customFormat="1" ht="18.75" customHeight="1">
      <c r="A88" s="341"/>
      <c r="B88" s="336" t="s">
        <v>88</v>
      </c>
      <c r="C88" s="336" t="s">
        <v>158</v>
      </c>
      <c r="D88" s="202" t="s">
        <v>33</v>
      </c>
      <c r="E88" s="157">
        <v>40</v>
      </c>
      <c r="F88" s="162">
        <v>187.2</v>
      </c>
      <c r="G88" s="190">
        <v>48</v>
      </c>
      <c r="H88" s="162">
        <v>415.99</v>
      </c>
      <c r="I88" s="162">
        <v>80</v>
      </c>
      <c r="J88" s="164">
        <v>80</v>
      </c>
      <c r="K88" s="162">
        <f>SUM(H88:J88)</f>
        <v>575.99</v>
      </c>
      <c r="L88" s="169"/>
    </row>
    <row r="89" spans="1:12" s="107" customFormat="1" ht="18.75" customHeight="1">
      <c r="A89" s="334"/>
      <c r="B89" s="339"/>
      <c r="C89" s="337"/>
      <c r="D89" s="133" t="s">
        <v>130</v>
      </c>
      <c r="E89" s="157">
        <v>8</v>
      </c>
      <c r="F89" s="162">
        <v>100.6</v>
      </c>
      <c r="G89" s="190">
        <v>6.1</v>
      </c>
      <c r="H89" s="162">
        <v>333.33</v>
      </c>
      <c r="I89" s="162">
        <v>0</v>
      </c>
      <c r="J89" s="164">
        <v>0</v>
      </c>
      <c r="K89" s="162">
        <f>SUM(E89:J89)</f>
        <v>448.03</v>
      </c>
      <c r="L89" s="169"/>
    </row>
    <row r="90" spans="1:12" s="107" customFormat="1" ht="18.75" customHeight="1">
      <c r="A90" s="334"/>
      <c r="B90" s="339"/>
      <c r="C90" s="337"/>
      <c r="D90" s="133" t="s">
        <v>131</v>
      </c>
      <c r="E90" s="157"/>
      <c r="F90" s="162"/>
      <c r="G90" s="190"/>
      <c r="H90" s="162"/>
      <c r="I90" s="162"/>
      <c r="J90" s="164"/>
      <c r="K90" s="162"/>
      <c r="L90" s="169"/>
    </row>
    <row r="91" spans="1:12" s="107" customFormat="1" ht="18.75" customHeight="1">
      <c r="A91" s="335"/>
      <c r="B91" s="340"/>
      <c r="C91" s="338"/>
      <c r="D91" s="133" t="s">
        <v>132</v>
      </c>
      <c r="E91" s="157">
        <v>32</v>
      </c>
      <c r="F91" s="162">
        <v>86.6</v>
      </c>
      <c r="G91" s="162">
        <v>41.9</v>
      </c>
      <c r="H91" s="162">
        <f>H88-H89</f>
        <v>82.66000000000003</v>
      </c>
      <c r="I91" s="162">
        <v>80</v>
      </c>
      <c r="J91" s="164">
        <v>80</v>
      </c>
      <c r="K91" s="162">
        <f>SUM(E91:J91)</f>
        <v>403.16</v>
      </c>
      <c r="L91" s="169"/>
    </row>
    <row r="92" spans="1:11" s="107" customFormat="1" ht="18.75" customHeight="1">
      <c r="A92" s="341"/>
      <c r="B92" s="336" t="s">
        <v>88</v>
      </c>
      <c r="C92" s="336" t="s">
        <v>159</v>
      </c>
      <c r="D92" s="161" t="s">
        <v>33</v>
      </c>
      <c r="E92" s="157">
        <v>246.6</v>
      </c>
      <c r="F92" s="157">
        <v>6257.9</v>
      </c>
      <c r="G92" s="191">
        <v>7031.77</v>
      </c>
      <c r="H92" s="157">
        <v>266.31</v>
      </c>
      <c r="I92" s="157">
        <v>72.8</v>
      </c>
      <c r="J92" s="158">
        <v>42.5</v>
      </c>
      <c r="K92" s="159">
        <f aca="true" t="shared" si="2" ref="K92:K97">SUM(E92:J92)</f>
        <v>13917.88</v>
      </c>
    </row>
    <row r="93" spans="1:11" s="107" customFormat="1" ht="18.75" customHeight="1">
      <c r="A93" s="334"/>
      <c r="B93" s="337"/>
      <c r="C93" s="337"/>
      <c r="D93" s="133" t="s">
        <v>130</v>
      </c>
      <c r="E93" s="162">
        <v>246.6</v>
      </c>
      <c r="F93" s="162">
        <v>616.5</v>
      </c>
      <c r="G93" s="190">
        <v>296</v>
      </c>
      <c r="H93" s="162">
        <v>207.27</v>
      </c>
      <c r="I93" s="162"/>
      <c r="J93" s="164"/>
      <c r="K93" s="165">
        <f t="shared" si="2"/>
        <v>1366.37</v>
      </c>
    </row>
    <row r="94" spans="1:11" s="107" customFormat="1" ht="18.75" customHeight="1">
      <c r="A94" s="334"/>
      <c r="B94" s="337"/>
      <c r="C94" s="337"/>
      <c r="D94" s="133" t="s">
        <v>131</v>
      </c>
      <c r="E94" s="157"/>
      <c r="F94" s="162">
        <v>5048.3</v>
      </c>
      <c r="G94" s="190">
        <v>6037.5</v>
      </c>
      <c r="H94" s="162"/>
      <c r="I94" s="162">
        <v>72.8</v>
      </c>
      <c r="J94" s="164">
        <v>42.5</v>
      </c>
      <c r="K94" s="159">
        <f t="shared" si="2"/>
        <v>11201.099999999999</v>
      </c>
    </row>
    <row r="95" spans="1:11" s="107" customFormat="1" ht="72" customHeight="1">
      <c r="A95" s="335"/>
      <c r="B95" s="338"/>
      <c r="C95" s="338"/>
      <c r="D95" s="133" t="s">
        <v>132</v>
      </c>
      <c r="E95" s="157">
        <v>206.6</v>
      </c>
      <c r="F95" s="162">
        <f>F92-F93-F94</f>
        <v>593.0999999999995</v>
      </c>
      <c r="G95" s="190">
        <v>698</v>
      </c>
      <c r="H95" s="162">
        <f>H92-H93</f>
        <v>59.03999999999999</v>
      </c>
      <c r="I95" s="162"/>
      <c r="J95" s="164"/>
      <c r="K95" s="159">
        <f t="shared" si="2"/>
        <v>1556.7399999999993</v>
      </c>
    </row>
    <row r="96" spans="1:17" ht="15">
      <c r="A96" s="341"/>
      <c r="B96" s="336" t="s">
        <v>88</v>
      </c>
      <c r="C96" s="336" t="s">
        <v>147</v>
      </c>
      <c r="D96" s="133" t="s">
        <v>33</v>
      </c>
      <c r="E96" s="157">
        <v>87</v>
      </c>
      <c r="F96" s="157"/>
      <c r="G96" s="163">
        <v>0</v>
      </c>
      <c r="H96" s="157">
        <v>0</v>
      </c>
      <c r="I96" s="157"/>
      <c r="J96" s="158"/>
      <c r="K96" s="159">
        <f t="shared" si="2"/>
        <v>87</v>
      </c>
      <c r="Q96" s="152"/>
    </row>
    <row r="97" spans="1:11" ht="18.75" customHeight="1">
      <c r="A97" s="334"/>
      <c r="B97" s="337"/>
      <c r="C97" s="337"/>
      <c r="D97" s="133" t="s">
        <v>130</v>
      </c>
      <c r="E97" s="131"/>
      <c r="F97" s="131"/>
      <c r="G97" s="192">
        <v>0</v>
      </c>
      <c r="H97" s="130"/>
      <c r="I97" s="130"/>
      <c r="J97" s="132"/>
      <c r="K97" s="136">
        <f t="shared" si="2"/>
        <v>0</v>
      </c>
    </row>
    <row r="98" spans="1:11" ht="23.25" customHeight="1">
      <c r="A98" s="334"/>
      <c r="B98" s="337"/>
      <c r="C98" s="337"/>
      <c r="D98" s="133" t="s">
        <v>131</v>
      </c>
      <c r="E98" s="134"/>
      <c r="F98" s="127"/>
      <c r="G98" s="134">
        <v>0</v>
      </c>
      <c r="H98" s="127"/>
      <c r="I98" s="127"/>
      <c r="J98" s="128"/>
      <c r="K98" s="129"/>
    </row>
    <row r="99" spans="1:11" ht="19.5" customHeight="1">
      <c r="A99" s="335"/>
      <c r="B99" s="338"/>
      <c r="C99" s="338"/>
      <c r="D99" s="133" t="s">
        <v>132</v>
      </c>
      <c r="E99" s="130">
        <v>87</v>
      </c>
      <c r="F99" s="130"/>
      <c r="G99" s="130">
        <v>0</v>
      </c>
      <c r="H99" s="130"/>
      <c r="I99" s="130"/>
      <c r="J99" s="130"/>
      <c r="K99" s="130">
        <f>SUM(E99:J99)</f>
        <v>87</v>
      </c>
    </row>
    <row r="100" spans="1:11" ht="19.5" customHeight="1">
      <c r="A100" s="341"/>
      <c r="B100" s="336" t="s">
        <v>88</v>
      </c>
      <c r="C100" s="336" t="s">
        <v>160</v>
      </c>
      <c r="D100" s="133" t="s">
        <v>33</v>
      </c>
      <c r="E100" s="130"/>
      <c r="F100" s="130"/>
      <c r="G100" s="130"/>
      <c r="H100" s="130">
        <v>260</v>
      </c>
      <c r="I100" s="130"/>
      <c r="J100" s="130"/>
      <c r="K100" s="131">
        <f>SUM(E100:J100)</f>
        <v>260</v>
      </c>
    </row>
    <row r="101" spans="1:11" ht="15">
      <c r="A101" s="334"/>
      <c r="B101" s="337"/>
      <c r="C101" s="337"/>
      <c r="D101" s="133" t="s">
        <v>130</v>
      </c>
      <c r="E101" s="225"/>
      <c r="F101" s="225"/>
      <c r="G101" s="225"/>
      <c r="H101" s="225"/>
      <c r="I101" s="225"/>
      <c r="J101" s="225"/>
      <c r="K101" s="160"/>
    </row>
    <row r="102" spans="1:11" ht="15">
      <c r="A102" s="334"/>
      <c r="B102" s="337"/>
      <c r="C102" s="337"/>
      <c r="D102" s="133" t="s">
        <v>131</v>
      </c>
      <c r="E102" s="225"/>
      <c r="F102" s="225"/>
      <c r="G102" s="225"/>
      <c r="H102" s="225"/>
      <c r="I102" s="225"/>
      <c r="J102" s="225"/>
      <c r="K102" s="160"/>
    </row>
    <row r="103" spans="1:11" ht="15">
      <c r="A103" s="335"/>
      <c r="B103" s="338"/>
      <c r="C103" s="338"/>
      <c r="D103" s="133" t="s">
        <v>132</v>
      </c>
      <c r="E103" s="225"/>
      <c r="F103" s="225"/>
      <c r="G103" s="225"/>
      <c r="H103" s="225">
        <v>260</v>
      </c>
      <c r="I103" s="225"/>
      <c r="J103" s="225"/>
      <c r="K103" s="160">
        <f>SUM(E103:J103)</f>
        <v>260</v>
      </c>
    </row>
    <row r="104" spans="1:11" ht="15">
      <c r="A104" s="160"/>
      <c r="B104" s="225"/>
      <c r="C104" s="225"/>
      <c r="D104" s="225"/>
      <c r="E104" s="225"/>
      <c r="F104" s="225"/>
      <c r="G104" s="225"/>
      <c r="H104" s="225"/>
      <c r="I104" s="225"/>
      <c r="J104" s="225"/>
      <c r="K104" s="160"/>
    </row>
    <row r="105" spans="1:11" ht="15">
      <c r="A105" s="160"/>
      <c r="B105" s="225"/>
      <c r="C105" s="225"/>
      <c r="D105" s="225"/>
      <c r="E105" s="225"/>
      <c r="F105" s="225"/>
      <c r="G105" s="225"/>
      <c r="H105" s="225"/>
      <c r="I105" s="225"/>
      <c r="J105" s="225"/>
      <c r="K105" s="160"/>
    </row>
    <row r="106" spans="1:11" ht="15">
      <c r="A106" s="160"/>
      <c r="B106" s="225"/>
      <c r="C106" s="225"/>
      <c r="D106" s="225"/>
      <c r="E106" s="225"/>
      <c r="F106" s="225"/>
      <c r="G106" s="225"/>
      <c r="H106" s="225"/>
      <c r="I106" s="225"/>
      <c r="J106" s="225"/>
      <c r="K106" s="160"/>
    </row>
    <row r="107" spans="1:11" ht="15">
      <c r="A107" s="160"/>
      <c r="B107" s="225"/>
      <c r="C107" s="225"/>
      <c r="D107" s="225"/>
      <c r="E107" s="225"/>
      <c r="F107" s="225"/>
      <c r="G107" s="225"/>
      <c r="H107" s="225"/>
      <c r="I107" s="225"/>
      <c r="J107" s="225"/>
      <c r="K107" s="160"/>
    </row>
    <row r="108" spans="1:11" ht="15">
      <c r="A108" s="160"/>
      <c r="B108" s="225"/>
      <c r="C108" s="225"/>
      <c r="D108" s="225"/>
      <c r="E108" s="225"/>
      <c r="F108" s="225"/>
      <c r="G108" s="225"/>
      <c r="H108" s="225"/>
      <c r="I108" s="225"/>
      <c r="J108" s="225"/>
      <c r="K108" s="160"/>
    </row>
    <row r="109" spans="1:11" ht="15">
      <c r="A109" s="160"/>
      <c r="B109" s="225"/>
      <c r="C109" s="225"/>
      <c r="D109" s="225"/>
      <c r="E109" s="225"/>
      <c r="F109" s="225"/>
      <c r="G109" s="225"/>
      <c r="H109" s="225"/>
      <c r="I109" s="225"/>
      <c r="J109" s="225"/>
      <c r="K109" s="160"/>
    </row>
    <row r="110" spans="1:11" ht="15">
      <c r="A110" s="160"/>
      <c r="B110" s="225"/>
      <c r="C110" s="225"/>
      <c r="D110" s="225"/>
      <c r="E110" s="225"/>
      <c r="F110" s="225"/>
      <c r="G110" s="225"/>
      <c r="H110" s="225"/>
      <c r="I110" s="225"/>
      <c r="J110" s="225"/>
      <c r="K110" s="160"/>
    </row>
    <row r="111" spans="1:11" ht="15">
      <c r="A111" s="160"/>
      <c r="B111" s="225"/>
      <c r="C111" s="225"/>
      <c r="D111" s="225"/>
      <c r="E111" s="225"/>
      <c r="F111" s="225"/>
      <c r="G111" s="225"/>
      <c r="H111" s="225"/>
      <c r="I111" s="225"/>
      <c r="J111" s="225"/>
      <c r="K111" s="160"/>
    </row>
    <row r="112" spans="1:11" ht="15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</row>
    <row r="113" spans="1:11" ht="15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</row>
    <row r="114" spans="1:11" ht="15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</row>
    <row r="115" spans="1:11" ht="15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</row>
    <row r="116" spans="1:11" ht="1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</row>
    <row r="117" spans="1:11" ht="15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</row>
    <row r="118" spans="1:11" ht="15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</row>
    <row r="119" spans="1:11" ht="15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</row>
  </sheetData>
  <sheetProtection/>
  <mergeCells count="60">
    <mergeCell ref="C96:C99"/>
    <mergeCell ref="G1:J1"/>
    <mergeCell ref="B4:J4"/>
    <mergeCell ref="E9:J9"/>
    <mergeCell ref="A11:A15"/>
    <mergeCell ref="B11:B15"/>
    <mergeCell ref="C11:C15"/>
    <mergeCell ref="A55:A58"/>
    <mergeCell ref="B35:B38"/>
    <mergeCell ref="A51:A54"/>
    <mergeCell ref="K9:K10"/>
    <mergeCell ref="A23:A26"/>
    <mergeCell ref="A96:A99"/>
    <mergeCell ref="A18:A22"/>
    <mergeCell ref="B18:B22"/>
    <mergeCell ref="C18:C22"/>
    <mergeCell ref="B23:B26"/>
    <mergeCell ref="C23:C26"/>
    <mergeCell ref="B96:B99"/>
    <mergeCell ref="A35:A38"/>
    <mergeCell ref="A47:A50"/>
    <mergeCell ref="A43:A46"/>
    <mergeCell ref="B43:B46"/>
    <mergeCell ref="B55:B58"/>
    <mergeCell ref="C59:C62"/>
    <mergeCell ref="B59:B62"/>
    <mergeCell ref="C27:C30"/>
    <mergeCell ref="C31:C34"/>
    <mergeCell ref="B32:B34"/>
    <mergeCell ref="C35:C38"/>
    <mergeCell ref="C39:C42"/>
    <mergeCell ref="B39:B42"/>
    <mergeCell ref="C92:C95"/>
    <mergeCell ref="B92:B95"/>
    <mergeCell ref="C43:C46"/>
    <mergeCell ref="C47:C50"/>
    <mergeCell ref="B47:B50"/>
    <mergeCell ref="B51:B54"/>
    <mergeCell ref="C51:C54"/>
    <mergeCell ref="C55:C58"/>
    <mergeCell ref="C63:C66"/>
    <mergeCell ref="B63:B66"/>
    <mergeCell ref="C67:C70"/>
    <mergeCell ref="B67:B70"/>
    <mergeCell ref="C71:C74"/>
    <mergeCell ref="B71:B74"/>
    <mergeCell ref="C79:C82"/>
    <mergeCell ref="B79:B82"/>
    <mergeCell ref="C75:C78"/>
    <mergeCell ref="B75:B78"/>
    <mergeCell ref="A82:A87"/>
    <mergeCell ref="C88:C91"/>
    <mergeCell ref="B88:B91"/>
    <mergeCell ref="C100:C103"/>
    <mergeCell ref="B100:B103"/>
    <mergeCell ref="A100:A103"/>
    <mergeCell ref="A92:A95"/>
    <mergeCell ref="A88:A91"/>
    <mergeCell ref="C83:C87"/>
    <mergeCell ref="B83:B8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Эконом</cp:lastModifiedBy>
  <cp:lastPrinted>2018-10-12T02:28:14Z</cp:lastPrinted>
  <dcterms:created xsi:type="dcterms:W3CDTF">2012-05-11T11:37:19Z</dcterms:created>
  <dcterms:modified xsi:type="dcterms:W3CDTF">2018-10-12T02:28:46Z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