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010" tabRatio="5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Е14">#REF!</definedName>
    <definedName name="_xlnm.Print_Titles" localSheetId="0">'1'!$8:$10</definedName>
    <definedName name="_xlnm.Print_Titles" localSheetId="1">'2'!$8:$8</definedName>
    <definedName name="_xlnm.Print_Titles" localSheetId="2">'3'!$8:$10</definedName>
    <definedName name="_xlnm.Print_Titles" localSheetId="3">'4'!$9:$10</definedName>
    <definedName name="_xlnm.Print_Titles" localSheetId="4">'5'!$8:$9</definedName>
    <definedName name="_xlnm.Print_Titles" localSheetId="5">'6'!$9:$10</definedName>
    <definedName name="_xlnm.Print_Area" localSheetId="0">'1'!$A$1:$J$26</definedName>
    <definedName name="_xlnm.Print_Area" localSheetId="1">'2'!$A$1:$F$18</definedName>
    <definedName name="_xlnm.Print_Area" localSheetId="2">'3'!$A$1:$K$19</definedName>
    <definedName name="_xlnm.Print_Area" localSheetId="3">'4'!$A$1:$R$12</definedName>
    <definedName name="_xlnm.Print_Area" localSheetId="4">'5'!$A$1:$T$34</definedName>
    <definedName name="_xlnm.Print_Area" localSheetId="5">'6'!$A$1:$T$66</definedName>
  </definedNames>
  <calcPr fullCalcOnLoad="1"/>
</workbook>
</file>

<file path=xl/comments5.xml><?xml version="1.0" encoding="utf-8"?>
<comments xmlns="http://schemas.openxmlformats.org/spreadsheetml/2006/main">
  <authors>
    <author>user2</author>
  </authors>
  <commentList>
    <comment ref="D17" authorId="0">
      <text>
        <r>
          <rPr>
            <b/>
            <sz val="8"/>
            <rFont val="Tahoma"/>
            <family val="2"/>
          </rPr>
          <t>user2: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<sst xmlns="http://schemas.openxmlformats.org/spreadsheetml/2006/main" count="371" uniqueCount="202">
  <si>
    <t>№ п/п</t>
  </si>
  <si>
    <t>Наименование целевого показателя</t>
  </si>
  <si>
    <t>Единица измерения</t>
  </si>
  <si>
    <t>отчет</t>
  </si>
  <si>
    <t>прогноз</t>
  </si>
  <si>
    <t>2013 г.</t>
  </si>
  <si>
    <t>2014 г.</t>
  </si>
  <si>
    <t>2015 г.</t>
  </si>
  <si>
    <t>2016 г.</t>
  </si>
  <si>
    <t>2017 г.</t>
  </si>
  <si>
    <t>2018 г.</t>
  </si>
  <si>
    <t>Срок выполнения</t>
  </si>
  <si>
    <t>1.</t>
  </si>
  <si>
    <t>Наименование меры                                        государственного регулирования</t>
  </si>
  <si>
    <t>Показатель применения меры</t>
  </si>
  <si>
    <t>ПП</t>
  </si>
  <si>
    <t>ОМ</t>
  </si>
  <si>
    <t>ГРБС</t>
  </si>
  <si>
    <t>Рз</t>
  </si>
  <si>
    <t>Пр</t>
  </si>
  <si>
    <t>ЦС</t>
  </si>
  <si>
    <t>ВР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</si>
  <si>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</si>
  <si>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</si>
  <si>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</si>
  <si>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</si>
  <si>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Наименование показателя, характеризующего объем услуги (работы)</t>
  </si>
  <si>
    <t>Совершенствование системы комплексного планирования и содействие проведению социально-экономических реформ</t>
  </si>
  <si>
    <t>Развитие сферы образования в местах традиционного проживания коренных малочисленных народов Республики Алтай</t>
  </si>
  <si>
    <t>Развитие и модернизация объектов инфраструктуры в местах традиционного проживания коренных малочисленных народов Республики Алтай</t>
  </si>
  <si>
    <t>Развитие сферы здравоохранения в местах традиционного проживания коренных малочисленных народов Республики Алтай</t>
  </si>
  <si>
    <t>Развитие сферы культуры в местах традиционного проживания коренных малочисленных народов Республики Алтай</t>
  </si>
  <si>
    <t>Подпрограмма</t>
  </si>
  <si>
    <t>Основное мероприятие</t>
  </si>
  <si>
    <t>1.1.</t>
  </si>
  <si>
    <t>1.2.</t>
  </si>
  <si>
    <t>1.3.</t>
  </si>
  <si>
    <t>1.4.</t>
  </si>
  <si>
    <t>1.5.</t>
  </si>
  <si>
    <t>1.6.</t>
  </si>
  <si>
    <t xml:space="preserve">Организация республиканских сельскохозяйственных ярмарок </t>
  </si>
  <si>
    <t>Содействие достижению и (или) поощрения достижения наилучших значений показателей деятельности муниципальными образованиями</t>
  </si>
  <si>
    <t>Объем межбюджетных трансфертов, тыс. руб.</t>
  </si>
  <si>
    <t>Размещение государственных заказов на поставку товаров, выполнение работ, оказание услуг для государственных нужд Республики Алтай</t>
  </si>
  <si>
    <t>Доля стоимости государственных (муниципальных) контрактов, осуществленных посредством электронных аукционов, в общей стоимости государственных (муниципальных) контрактов</t>
  </si>
  <si>
    <t>республиканский бюджет Республики Алтай</t>
  </si>
  <si>
    <t>Создание условий для развития инвестиционного и инновационного потенциала Республики Алтай</t>
  </si>
  <si>
    <t>Доля инвестиций в основной капитал в валовом региональном продукте</t>
  </si>
  <si>
    <t>Обеспечение населения продукцией республиканских товаропроизводителей по ценам ниже рыночных, процентов</t>
  </si>
  <si>
    <t>Предоставление права использования регионального бренда (товарного знака) "Горный Алтай" юридическим лицам и индивидуальным предпринимателям, производящим товар на территории Республики Алтай</t>
  </si>
  <si>
    <t>Экономия бюджетных средств при размещении государственных закупок, процентов к предыдущему году</t>
  </si>
  <si>
    <t>Исполнитель основного мероприятия</t>
  </si>
  <si>
    <t>Целевой показатель подпрограммы, для достижения которого оказывается услуга (выполняется работа)</t>
  </si>
  <si>
    <t>1</t>
  </si>
  <si>
    <t>Финансовый норматив стоимости единицы услуги, рублей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</si>
  <si>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</si>
  <si>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</si>
  <si>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</si>
  <si>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</si>
  <si>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</si>
  <si>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бюджеты муниципальных образований в Республике Алтай</t>
  </si>
  <si>
    <t>Сведения о составе и значениях целевых показателей муниципаьной программы</t>
  </si>
  <si>
    <t>Наименование муниципаьной программы:</t>
  </si>
  <si>
    <t>Администратор муниципальной программы:</t>
  </si>
  <si>
    <t>Развитие малого и среднего предпринимательства</t>
  </si>
  <si>
    <t>Целевой показатель подпрограммы, для достижения которого реализуется мера регулирования</t>
  </si>
  <si>
    <t>Наименование муницпальной услуги (работы)</t>
  </si>
  <si>
    <t>Единица измерения объема муниципальной услуги</t>
  </si>
  <si>
    <t>Значение показателя объема муниципальной услуги</t>
  </si>
  <si>
    <t>Расходы местного бюджета на оказание муниципальной услуги (выполнение работы), тысяч рублей</t>
  </si>
  <si>
    <t xml:space="preserve">Ресурсное обеспечение реализации муниципальной программы за счет средств местного бюджета </t>
  </si>
  <si>
    <t>Наименование муниципальной программы, подпрограммы, основного мероприятия</t>
  </si>
  <si>
    <t>Код муниципральной программы, подпрограммы, основного мероприятия</t>
  </si>
  <si>
    <t>Расходы местного бюджета, тысяч рублей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</si>
  <si>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</si>
  <si>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</si>
  <si>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</si>
  <si>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</si>
  <si>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МП</t>
  </si>
  <si>
    <t xml:space="preserve"> Подпрограмма </t>
  </si>
  <si>
    <t xml:space="preserve"> Подпрограмма  " Создание условий для развития инвестиционного, имиджевого потенциала"</t>
  </si>
  <si>
    <t>2.1.</t>
  </si>
  <si>
    <t>2.2.</t>
  </si>
  <si>
    <t xml:space="preserve"> Внедрение Стандарта деятельности  органов местного самоуправления по обеспечению благоприятного инвестиционного климата.</t>
  </si>
  <si>
    <t xml:space="preserve"> Создание условий для развития инвестиционного, имиджевого потенциала</t>
  </si>
  <si>
    <t xml:space="preserve"> Внедрение Стандарта деятельности  органов местного самоуправления по обеспечению благоприятного инвестиционного климата</t>
  </si>
  <si>
    <t xml:space="preserve">Создание условий для развития инвестиционного, имиджевого потенциала </t>
  </si>
  <si>
    <t>Автономное учреждение редакция газеты «Ойдин Уни» («Голос времени»)</t>
  </si>
  <si>
    <t xml:space="preserve">объемы финансовой  государственной поддержки сельскохозяйственным предприятиям и ИП главам крестьянских (фермерских) хозяйств  </t>
  </si>
  <si>
    <t>Прогноз сводных показателей муниципальных заданий на оказание муниципаьных услуг (выполнение работ) бюджетными  учреждениями  МО "Усть-Канский район" в рамках муниципальной программы</t>
  </si>
  <si>
    <t xml:space="preserve"> Отдел по экономике и предпринимательству администрации МО "Усть-Канский район"</t>
  </si>
  <si>
    <t xml:space="preserve"> Отдел  экономики и предпринимательства администрации МО "Усть-Канский район"</t>
  </si>
  <si>
    <t>чел.</t>
  </si>
  <si>
    <t>Индекс производства продукции сельского хозяйства в хозяйствах всех категорий</t>
  </si>
  <si>
    <t>экз.</t>
  </si>
  <si>
    <t>Доля СМСП получивших государственную и муниципальную поддержку от общего количества СМСП</t>
  </si>
  <si>
    <t xml:space="preserve"> Снижение среднего числа обращений представителей бизнес-сообщества в орган местного самоуправления для получения информации </t>
  </si>
  <si>
    <t>Подпрограмма «Создание условий для развития инвестиционног, инновационного и имиджевого потенциала»</t>
  </si>
  <si>
    <t>%</t>
  </si>
  <si>
    <t>раз</t>
  </si>
  <si>
    <t>издание газеты</t>
  </si>
  <si>
    <t>тираж газеты</t>
  </si>
  <si>
    <t>число СМСП в расчете на 10 тыс.чел.</t>
  </si>
  <si>
    <t xml:space="preserve">Доля субъектов малого и среднего предпринимательства, получивших информационную (методическую, консультационную поддержку) от  общего количества СМСП </t>
  </si>
  <si>
    <t>Доля среднесписочной численности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</si>
  <si>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Предоставление субсидий на государственную поддержку субъектам  малого и среднего предпринимательства, не включая крестьянские (фермерские) хозяйства</t>
  </si>
  <si>
    <t>Развитие сельского хозяйства и регулирование рынков сельскохозяйственной продукции, сырья и продовольствия МО «Усть-Канский район» на 2013-2015 годы"»</t>
  </si>
  <si>
    <t>2019 г.</t>
  </si>
  <si>
    <t>2014-2019 годы</t>
  </si>
  <si>
    <t>всего, в т.ч.</t>
  </si>
  <si>
    <t>Развитие конкурентных рынков</t>
  </si>
  <si>
    <t>44,8</t>
  </si>
  <si>
    <t>Повышение эффективности управления в администрации МО "Усть-Канский район"</t>
  </si>
  <si>
    <t>131,5</t>
  </si>
  <si>
    <t>300</t>
  </si>
  <si>
    <t xml:space="preserve">Развитие экономического потенциала и предпринимательства </t>
  </si>
  <si>
    <t xml:space="preserve">  Объем инвестиций в основной капитал на душу населения (за исключением бюджетных средств)</t>
  </si>
  <si>
    <t>тыс.руб.</t>
  </si>
  <si>
    <t>Годы</t>
  </si>
  <si>
    <t>доля обустроенных объектов утилизации и уничтожения биологических отходов от общего количества объектов</t>
  </si>
  <si>
    <t>снижение численности безнадзорных животных</t>
  </si>
  <si>
    <t xml:space="preserve">Доля реализованных положений Стандарта от общего их количества </t>
  </si>
  <si>
    <t xml:space="preserve">1. Муниципальная программа «Развитие экономического потенциала и предпринимательства» </t>
  </si>
  <si>
    <t>Перечень основных мероприятий муниципальной программы</t>
  </si>
  <si>
    <t>форма 2</t>
  </si>
  <si>
    <t xml:space="preserve">форма1 </t>
  </si>
  <si>
    <t>Наименование   основного мероприятия подпрпограммы</t>
  </si>
  <si>
    <t xml:space="preserve"> отдел по экономике и предпринимательству.</t>
  </si>
  <si>
    <t>Целевой показатель основного мероприятия                   (цели подпрограммы)</t>
  </si>
  <si>
    <t>Целевой показатель программы, для достижения которого реализуется основное мероприятие (показатель цели программы)</t>
  </si>
  <si>
    <t xml:space="preserve"> Отд сельского хозяйства </t>
  </si>
  <si>
    <t>Доля субъектов малого и среднего предпринимательства, получивших информационную (методическую, консультационную поддержку) от  общего количества СМСП</t>
  </si>
  <si>
    <t xml:space="preserve"> отдел  по экономике и предпринимательству</t>
  </si>
  <si>
    <t>Обеспечивающая подпрограмма " Повышение эффективности управления в администрации Усть-Канского района (аймака)"</t>
  </si>
  <si>
    <t>администрация Усть-Канского района (аймака)</t>
  </si>
  <si>
    <t>Х</t>
  </si>
  <si>
    <t>форма 3</t>
  </si>
  <si>
    <t>Оценка применения мер государственного и муниципального регулирования в сфере реализации муниципальной программы</t>
  </si>
  <si>
    <t>Развитие экономического потенциала и предпринимательства</t>
  </si>
  <si>
    <t xml:space="preserve"> отдел по экономике и предпринимательству, отдел сельского хозяйства, </t>
  </si>
  <si>
    <t>форма 4</t>
  </si>
  <si>
    <t>форма 6</t>
  </si>
  <si>
    <t xml:space="preserve"> обеспечивающая подпрограмма</t>
  </si>
  <si>
    <t>Развитие экономического  потенциала и предпринимательства</t>
  </si>
  <si>
    <t xml:space="preserve">  отдел по экономике и предпринимательству, отдел сельского хозяйства, </t>
  </si>
  <si>
    <t>обеспечивающая подпрограмма</t>
  </si>
  <si>
    <t>Повышение эффективноси управления в редакции газеты "Ойдин уни" (Голос времени)</t>
  </si>
  <si>
    <t>Развитие агропромышленного комплекса</t>
  </si>
  <si>
    <t>Развитие  агропромышленного комплекса</t>
  </si>
  <si>
    <t xml:space="preserve">ПРИЛОЖЕНИЕ № 1                                               к муниципаьной программе  МО "Усть-Канский район"                                           «Развитие экономического потенциала и предпринимательства» </t>
  </si>
  <si>
    <t>Подпрограмма "Развитие  малого и среднего предпринимательства"</t>
  </si>
  <si>
    <t xml:space="preserve">                                            Подпрограмма "Развитие агропромышленного комплекса"</t>
  </si>
  <si>
    <t xml:space="preserve">ПРИЛОЖЕНИЕ № 1                                                          к муниципаьной программе  МО "Усть-Канский район"                                          «Развитие экономического потенциала и предпринимательства» </t>
  </si>
  <si>
    <t>2014-2019</t>
  </si>
  <si>
    <t>Подпрограмма «Развитие  малого и среднего предпринимательства»</t>
  </si>
  <si>
    <t>Обеспечение информационных и финансовых форм поддержки субъектов малого и среднего предпринимательства</t>
  </si>
  <si>
    <t>Осуществление государственных полномочий Республики Алтай  в сфере обращения с безнадзорными собаками и кошками</t>
  </si>
  <si>
    <t>Подпрограмма "Развитие агропромышленного комплекса"</t>
  </si>
  <si>
    <t>Обеспечение эпизоотического благополучия в части  строительства, обустройства объектов утилизации и уничтожения биологических отходов (скотомогильников, биотермических ям).</t>
  </si>
  <si>
    <t>Развитие информационных и коммуникационных технологий</t>
  </si>
  <si>
    <t xml:space="preserve">ПРИЛОЖЕНИЕ № 1                                                           к муниципаьной программе  МО "Усть-Канский район"                                            «Развитие экономического потенциала и предпринимательства» </t>
  </si>
  <si>
    <t xml:space="preserve">                                                   1.3.  Подпрограмма  " Создание условий для развития инвестиционного, имиджевого потенциала"</t>
  </si>
  <si>
    <t xml:space="preserve">                                                                      1.2. Подпрограмма "Развитие  агропромышленного комплекса"</t>
  </si>
  <si>
    <t xml:space="preserve">                                                           1.1. Подпрограмма «Развитие малого и среднего предпринимательства»</t>
  </si>
  <si>
    <t>Прирост числа субъектов малого и среднего предпринимательства</t>
  </si>
  <si>
    <t>Доля обустроенных объектов утилизации и уничтожения биологических отходов от общего количества объектов</t>
  </si>
  <si>
    <t>Снижение численности безнадзорных животных</t>
  </si>
  <si>
    <t xml:space="preserve">ПРИЛОЖЕНИЕ № 1                                                            к муниципаьной программе  МО "Усть-Канский район"                                        «Развитие экономического потенциала и предпринимательства» </t>
  </si>
  <si>
    <t xml:space="preserve">ПРИЛОЖЕНИЕ № 1                                              к муниципаьной программе                                         «Развитие экономического потенциала и предпринимательства» </t>
  </si>
  <si>
    <t xml:space="preserve">осуществление отдельных государственных полномочий РА по обеспечению эпизоотического благополучия в части строительства объектов утилизации и уничтожения биологических отходов  (скотомогильников, биотермических ям и др.) </t>
  </si>
  <si>
    <t xml:space="preserve"> Отдел сельского хозяйства администрации Усть-Канского района (аймака)</t>
  </si>
  <si>
    <t xml:space="preserve"> Отдел  экономики и предпринимательства</t>
  </si>
  <si>
    <t xml:space="preserve"> Отдел сельского хозяйства </t>
  </si>
  <si>
    <t xml:space="preserve">отдел экономики и предпринимательства </t>
  </si>
  <si>
    <t>отдел сельского хозяйства администрации</t>
  </si>
  <si>
    <t>Повышение эффективности управления в администрации Усть-Канского района (аймака)</t>
  </si>
  <si>
    <t xml:space="preserve"> Отдел экономики и предпринимательства </t>
  </si>
  <si>
    <t>Отдел  экономики и предпринимательства</t>
  </si>
  <si>
    <t>Подпрограмма/ основное мероприятие</t>
  </si>
  <si>
    <t xml:space="preserve">Развитие малого и среднего предпринимательства/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информационных и финансовых форм поддержки субъектов малого и среднего предпринимательства                                         </t>
  </si>
  <si>
    <t>Объем предоставленной субсидии, тыс.руб</t>
  </si>
  <si>
    <t>Объем предоставленной субсидии, млн. руб.</t>
  </si>
  <si>
    <t xml:space="preserve">ПРИЛОЖЕНИЕ № 6                                                                      к муниципаьной программе  МО "Усть-Канский район"   «Развитие экономического потенциала и предпринимательства» </t>
  </si>
  <si>
    <t>Муниципальная программа « Развитие экономического потенциала и предпринимательства"</t>
  </si>
  <si>
    <t>Повышение эффективноси управления в редакции газеты "Кан Чарас"</t>
  </si>
  <si>
    <t xml:space="preserve">Развитие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</t>
  </si>
  <si>
    <t>прирост тиража газеты  «Кан Чарас"</t>
  </si>
  <si>
    <t>Обеспечение эпизоотического благополучия в части  строительства, обустройства объектов утилизации и уничтожения биологических отходов (скотомогильников, биотермических ям и др.</t>
  </si>
  <si>
    <t>Основное мероприятие "Обращение с безнадзорными  собаками и кошками"</t>
  </si>
  <si>
    <t>Автономное учреждение редакция газеты «Кан Чарас")</t>
  </si>
  <si>
    <t>Автономное учреждение редакция газеты «КанЧаракс»)</t>
  </si>
  <si>
    <t>администрация "Усть-Канского  района (аймака)</t>
  </si>
  <si>
    <t xml:space="preserve"> Админитсрация Усть-Канского района (аймака)" ( отдел по экономике и предпринимательству, отдел сельского хозяйства, АУ редакция газеты "Кан Чарас"</t>
  </si>
  <si>
    <t>Отдел по  экономике и предпринимательству, отдел сельского хозяйства,  Автономное учреждение редакция газеты «Кан Чарас")</t>
  </si>
  <si>
    <t xml:space="preserve">Отдел по  экономике и предпринимательству, отдел сельского хозяйства,  Автономное учреждение редакция газеты «Кан Чарас» </t>
  </si>
  <si>
    <t xml:space="preserve">Обеспечивающая подпрограмма "Повышение эффективноси управления в редакции газеты "Кан Чарас" </t>
  </si>
  <si>
    <t>АУ редакция газеты "Кан Чарас"</t>
  </si>
  <si>
    <t>Автономное учреждение редакция газеты «Кан Чарас»</t>
  </si>
  <si>
    <t xml:space="preserve"> тираж газеты «Кан Чарас» </t>
  </si>
  <si>
    <t xml:space="preserve"> Объем инвестиций в основной капитал на душу населения (за исключением бюджетных средств)                                                                             Прирост тиража газеты «Кан Чарс» </t>
  </si>
  <si>
    <t xml:space="preserve">отдел по экономике и предпринимательству, отдел сельского хозяйства, редакция газеты "Кан Чарас" </t>
  </si>
  <si>
    <t xml:space="preserve">  Прирост тиража газеты «Кан Чарас»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</si>
</sst>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0.0000"/>
    <numFmt numFmtId="179" formatCode="0.000"/>
    <numFmt numFmtId="180" formatCode="[$-FC19]d\ mmmm\ yyyy\ &quot;г.&quot;"/>
    <numFmt numFmtId="181" formatCode="#,##0.0"/>
    <numFmt numFmtId="182" formatCode="#,##0.0_ ;\-#,##0.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right"/>
      <protection/>
    </xf>
    <xf numFmtId="49" fontId="3" fillId="0" borderId="0" xfId="53" applyNumberFormat="1" applyFont="1">
      <alignment/>
      <protection/>
    </xf>
    <xf numFmtId="49" fontId="3" fillId="0" borderId="16" xfId="53" applyNumberFormat="1" applyFont="1" applyBorder="1" applyAlignment="1">
      <alignment horizontal="center" wrapText="1"/>
      <protection/>
    </xf>
    <xf numFmtId="0" fontId="4" fillId="0" borderId="12" xfId="53" applyNumberFormat="1" applyFont="1" applyBorder="1" applyAlignment="1">
      <alignment horizontal="center" vertical="center"/>
      <protection/>
    </xf>
    <xf numFmtId="0" fontId="4" fillId="0" borderId="11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4" fillId="0" borderId="12" xfId="5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1" xfId="53" applyNumberFormat="1" applyFont="1" applyBorder="1" applyAlignment="1">
      <alignment horizontal="center" vertical="center"/>
      <protection/>
    </xf>
    <xf numFmtId="0" fontId="4" fillId="0" borderId="17" xfId="53" applyNumberFormat="1" applyFont="1" applyBorder="1" applyAlignment="1">
      <alignment horizontal="center"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0" fontId="4" fillId="0" borderId="15" xfId="53" applyNumberFormat="1" applyFont="1" applyBorder="1" applyAlignment="1">
      <alignment horizontal="center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49" fontId="3" fillId="0" borderId="17" xfId="53" applyNumberFormat="1" applyFont="1" applyFill="1" applyBorder="1" applyAlignment="1">
      <alignment horizontal="left" vertical="center" wrapText="1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172" fontId="3" fillId="0" borderId="11" xfId="53" applyNumberFormat="1" applyFont="1" applyBorder="1" applyAlignment="1">
      <alignment horizontal="center" vertical="center"/>
      <protection/>
    </xf>
    <xf numFmtId="172" fontId="2" fillId="0" borderId="11" xfId="0" applyNumberFormat="1" applyFont="1" applyBorder="1" applyAlignment="1">
      <alignment horizontal="center" vertical="center"/>
    </xf>
    <xf numFmtId="49" fontId="3" fillId="0" borderId="0" xfId="53" applyNumberFormat="1" applyFont="1" applyBorder="1">
      <alignment/>
      <protection/>
    </xf>
    <xf numFmtId="0" fontId="1" fillId="0" borderId="11" xfId="53" applyBorder="1">
      <alignment/>
      <protection/>
    </xf>
    <xf numFmtId="0" fontId="1" fillId="0" borderId="11" xfId="53" applyBorder="1" applyAlignment="1">
      <alignment horizontal="right"/>
      <protection/>
    </xf>
    <xf numFmtId="0" fontId="7" fillId="0" borderId="11" xfId="53" applyFont="1" applyBorder="1">
      <alignment/>
      <protection/>
    </xf>
    <xf numFmtId="0" fontId="7" fillId="0" borderId="11" xfId="53" applyFont="1" applyBorder="1" applyAlignment="1">
      <alignment horizontal="right"/>
      <protection/>
    </xf>
    <xf numFmtId="49" fontId="3" fillId="0" borderId="11" xfId="53" applyNumberFormat="1" applyFont="1" applyFill="1" applyBorder="1" applyAlignment="1">
      <alignment vertical="center" wrapText="1"/>
      <protection/>
    </xf>
    <xf numFmtId="49" fontId="3" fillId="0" borderId="0" xfId="53" applyNumberFormat="1" applyFont="1" applyFill="1" applyBorder="1" applyAlignment="1">
      <alignment vertical="center" wrapText="1"/>
      <protection/>
    </xf>
    <xf numFmtId="0" fontId="1" fillId="0" borderId="0" xfId="53" applyBorder="1">
      <alignment/>
      <protection/>
    </xf>
    <xf numFmtId="0" fontId="4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13" fillId="0" borderId="18" xfId="0" applyFont="1" applyFill="1" applyBorder="1" applyAlignment="1">
      <alignment vertical="center" wrapText="1"/>
    </xf>
    <xf numFmtId="172" fontId="3" fillId="0" borderId="12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0" fontId="3" fillId="0" borderId="17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2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53" applyNumberFormat="1" applyFont="1" applyBorder="1" applyAlignment="1">
      <alignment horizontal="center" vertical="center"/>
      <protection/>
    </xf>
    <xf numFmtId="172" fontId="3" fillId="0" borderId="20" xfId="53" applyNumberFormat="1" applyFont="1" applyBorder="1" applyAlignment="1">
      <alignment horizontal="center" vertical="center"/>
      <protection/>
    </xf>
    <xf numFmtId="172" fontId="3" fillId="0" borderId="19" xfId="53" applyNumberFormat="1" applyFont="1" applyBorder="1" applyAlignment="1">
      <alignment horizontal="center" vertical="center"/>
      <protection/>
    </xf>
    <xf numFmtId="0" fontId="4" fillId="0" borderId="19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49" fontId="3" fillId="0" borderId="11" xfId="53" applyNumberFormat="1" applyFont="1" applyBorder="1">
      <alignment/>
      <protection/>
    </xf>
    <xf numFmtId="49" fontId="3" fillId="0" borderId="11" xfId="53" applyNumberFormat="1" applyFont="1" applyBorder="1" applyAlignment="1">
      <alignment wrapText="1"/>
      <protection/>
    </xf>
    <xf numFmtId="172" fontId="2" fillId="30" borderId="11" xfId="0" applyNumberFormat="1" applyFont="1" applyFill="1" applyBorder="1" applyAlignment="1">
      <alignment horizontal="center" vertical="center"/>
    </xf>
    <xf numFmtId="172" fontId="2" fillId="30" borderId="11" xfId="0" applyNumberFormat="1" applyFont="1" applyFill="1" applyBorder="1" applyAlignment="1">
      <alignment horizontal="right"/>
    </xf>
    <xf numFmtId="0" fontId="3" fillId="30" borderId="11" xfId="53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172" fontId="3" fillId="0" borderId="0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right" vertical="center"/>
      <protection/>
    </xf>
    <xf numFmtId="0" fontId="3" fillId="0" borderId="0" xfId="53" applyNumberFormat="1" applyFont="1" applyBorder="1" applyAlignment="1">
      <alignment horizontal="right" vertical="center"/>
      <protection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7" fillId="0" borderId="0" xfId="53" applyFont="1" applyBorder="1">
      <alignment/>
      <protection/>
    </xf>
    <xf numFmtId="172" fontId="0" fillId="0" borderId="0" xfId="0" applyNumberFormat="1" applyFont="1" applyAlignment="1">
      <alignment/>
    </xf>
    <xf numFmtId="2" fontId="3" fillId="0" borderId="11" xfId="53" applyNumberFormat="1" applyFont="1" applyBorder="1" applyAlignment="1">
      <alignment horizontal="center" vertical="center"/>
      <protection/>
    </xf>
    <xf numFmtId="2" fontId="3" fillId="0" borderId="11" xfId="53" applyNumberFormat="1" applyFont="1" applyBorder="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3" fillId="0" borderId="10" xfId="53" applyNumberFormat="1" applyFont="1" applyBorder="1" applyAlignment="1">
      <alignment horizontal="center" wrapText="1"/>
      <protection/>
    </xf>
    <xf numFmtId="49" fontId="3" fillId="0" borderId="22" xfId="53" applyNumberFormat="1" applyFont="1" applyBorder="1" applyAlignment="1">
      <alignment horizontal="center" wrapText="1"/>
      <protection/>
    </xf>
    <xf numFmtId="49" fontId="3" fillId="0" borderId="12" xfId="53" applyNumberFormat="1" applyFont="1" applyBorder="1">
      <alignment/>
      <protection/>
    </xf>
    <xf numFmtId="177" fontId="4" fillId="0" borderId="15" xfId="53" applyNumberFormat="1" applyFont="1" applyBorder="1" applyAlignment="1">
      <alignment horizontal="center" vertical="center"/>
      <protection/>
    </xf>
    <xf numFmtId="49" fontId="4" fillId="0" borderId="15" xfId="53" applyNumberFormat="1" applyFont="1" applyFill="1" applyBorder="1" applyAlignment="1">
      <alignment horizontal="right" vertical="center" wrapText="1"/>
      <protection/>
    </xf>
    <xf numFmtId="0" fontId="4" fillId="0" borderId="18" xfId="53" applyNumberFormat="1" applyFont="1" applyBorder="1" applyAlignment="1">
      <alignment horizontal="center" vertical="center"/>
      <protection/>
    </xf>
    <xf numFmtId="49" fontId="4" fillId="0" borderId="18" xfId="53" applyNumberFormat="1" applyFont="1" applyBorder="1" applyAlignment="1">
      <alignment horizontal="center" vertical="center"/>
      <protection/>
    </xf>
    <xf numFmtId="0" fontId="54" fillId="0" borderId="11" xfId="0" applyFont="1" applyBorder="1" applyAlignment="1">
      <alignment vertical="center" wrapText="1"/>
    </xf>
    <xf numFmtId="172" fontId="23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9" fontId="3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right"/>
      <protection/>
    </xf>
    <xf numFmtId="49" fontId="4" fillId="0" borderId="19" xfId="53" applyNumberFormat="1" applyFont="1" applyBorder="1" applyAlignment="1">
      <alignment horizontal="right"/>
      <protection/>
    </xf>
    <xf numFmtId="0" fontId="12" fillId="30" borderId="1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3" fillId="0" borderId="12" xfId="53" applyNumberFormat="1" applyFont="1" applyBorder="1" applyAlignment="1">
      <alignment horizontal="center" vertical="top"/>
      <protection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21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" fontId="56" fillId="0" borderId="17" xfId="0" applyNumberFormat="1" applyFont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1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6" fontId="5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81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53" applyFont="1" applyBorder="1" applyAlignment="1">
      <alignment vertical="center"/>
      <protection/>
    </xf>
    <xf numFmtId="0" fontId="7" fillId="0" borderId="23" xfId="53" applyFont="1" applyBorder="1" applyAlignment="1">
      <alignment vertical="center"/>
      <protection/>
    </xf>
    <xf numFmtId="0" fontId="1" fillId="0" borderId="11" xfId="53" applyBorder="1" applyAlignment="1">
      <alignment vertical="center"/>
      <protection/>
    </xf>
    <xf numFmtId="0" fontId="1" fillId="0" borderId="11" xfId="53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172" fontId="45" fillId="0" borderId="11" xfId="0" applyNumberFormat="1" applyFont="1" applyBorder="1" applyAlignment="1">
      <alignment horizontal="right"/>
    </xf>
    <xf numFmtId="172" fontId="23" fillId="0" borderId="11" xfId="0" applyNumberFormat="1" applyFont="1" applyBorder="1" applyAlignment="1">
      <alignment horizontal="right"/>
    </xf>
    <xf numFmtId="172" fontId="23" fillId="3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left" vertical="center" wrapText="1"/>
    </xf>
    <xf numFmtId="172" fontId="23" fillId="0" borderId="11" xfId="0" applyNumberFormat="1" applyFont="1" applyBorder="1" applyAlignment="1">
      <alignment vertical="center" wrapText="1"/>
    </xf>
    <xf numFmtId="172" fontId="2" fillId="0" borderId="11" xfId="0" applyNumberFormat="1" applyFont="1" applyBorder="1" applyAlignment="1">
      <alignment/>
    </xf>
    <xf numFmtId="172" fontId="2" fillId="30" borderId="11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 vertical="center"/>
    </xf>
    <xf numFmtId="172" fontId="2" fillId="30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172" fontId="23" fillId="3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3" fillId="0" borderId="11" xfId="53" applyNumberFormat="1" applyFont="1" applyBorder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7" fillId="0" borderId="19" xfId="53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1" fillId="0" borderId="11" xfId="53" applyFont="1" applyBorder="1" applyAlignment="1">
      <alignment vertical="center"/>
      <protection/>
    </xf>
    <xf numFmtId="172" fontId="7" fillId="0" borderId="17" xfId="5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172" fontId="45" fillId="0" borderId="11" xfId="0" applyNumberFormat="1" applyFont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3" fillId="0" borderId="12" xfId="53" applyNumberFormat="1" applyFont="1" applyBorder="1" applyAlignment="1">
      <alignment horizontal="right" vertical="center"/>
      <protection/>
    </xf>
    <xf numFmtId="2" fontId="3" fillId="0" borderId="11" xfId="53" applyNumberFormat="1" applyFont="1" applyBorder="1" applyAlignment="1">
      <alignment horizontal="right" vertical="center"/>
      <protection/>
    </xf>
    <xf numFmtId="172" fontId="3" fillId="0" borderId="11" xfId="53" applyNumberFormat="1" applyFont="1" applyBorder="1" applyAlignment="1">
      <alignment horizontal="right" vertical="center"/>
      <protection/>
    </xf>
    <xf numFmtId="172" fontId="3" fillId="0" borderId="19" xfId="53" applyNumberFormat="1" applyFont="1" applyBorder="1" applyAlignment="1">
      <alignment horizontal="right" vertical="center"/>
      <protection/>
    </xf>
    <xf numFmtId="49" fontId="3" fillId="0" borderId="11" xfId="53" applyNumberFormat="1" applyFont="1" applyBorder="1" applyAlignment="1">
      <alignment horizontal="right"/>
      <protection/>
    </xf>
    <xf numFmtId="0" fontId="3" fillId="0" borderId="11" xfId="53" applyFont="1" applyBorder="1" applyAlignment="1">
      <alignment horizontal="center" vertical="center"/>
      <protection/>
    </xf>
    <xf numFmtId="0" fontId="11" fillId="0" borderId="17" xfId="53" applyFont="1" applyBorder="1">
      <alignment/>
      <protection/>
    </xf>
    <xf numFmtId="49" fontId="4" fillId="0" borderId="17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172" fontId="3" fillId="0" borderId="17" xfId="53" applyNumberFormat="1" applyFont="1" applyBorder="1" applyAlignment="1">
      <alignment horizontal="center" vertical="center"/>
      <protection/>
    </xf>
    <xf numFmtId="172" fontId="3" fillId="0" borderId="23" xfId="53" applyNumberFormat="1" applyFont="1" applyBorder="1" applyAlignment="1">
      <alignment horizontal="center" vertical="center"/>
      <protection/>
    </xf>
    <xf numFmtId="0" fontId="54" fillId="0" borderId="18" xfId="0" applyFont="1" applyBorder="1" applyAlignment="1">
      <alignment horizontal="left" vertical="center" wrapText="1"/>
    </xf>
    <xf numFmtId="0" fontId="54" fillId="0" borderId="18" xfId="0" applyFont="1" applyBorder="1" applyAlignment="1">
      <alignment vertical="center" wrapText="1"/>
    </xf>
    <xf numFmtId="2" fontId="4" fillId="0" borderId="11" xfId="53" applyNumberFormat="1" applyFont="1" applyBorder="1" applyAlignment="1">
      <alignment horizontal="right"/>
      <protection/>
    </xf>
    <xf numFmtId="172" fontId="3" fillId="0" borderId="17" xfId="53" applyNumberFormat="1" applyFont="1" applyBorder="1" applyAlignment="1">
      <alignment horizontal="right" vertical="center"/>
      <protection/>
    </xf>
    <xf numFmtId="0" fontId="3" fillId="0" borderId="11" xfId="53" applyNumberFormat="1" applyFont="1" applyBorder="1" applyAlignment="1">
      <alignment vertical="center"/>
      <protection/>
    </xf>
    <xf numFmtId="2" fontId="3" fillId="0" borderId="11" xfId="53" applyNumberFormat="1" applyFont="1" applyBorder="1" applyAlignment="1">
      <alignment horizontal="right"/>
      <protection/>
    </xf>
    <xf numFmtId="49" fontId="4" fillId="0" borderId="11" xfId="53" applyNumberFormat="1" applyFont="1" applyFill="1" applyBorder="1" applyAlignment="1">
      <alignment horizontal="right" vertical="center" wrapText="1"/>
      <protection/>
    </xf>
    <xf numFmtId="49" fontId="3" fillId="0" borderId="17" xfId="53" applyNumberFormat="1" applyFont="1" applyFill="1" applyBorder="1" applyAlignment="1">
      <alignment horizontal="right" vertical="center" wrapText="1"/>
      <protection/>
    </xf>
    <xf numFmtId="49" fontId="3" fillId="0" borderId="12" xfId="53" applyNumberFormat="1" applyFont="1" applyFill="1" applyBorder="1" applyAlignment="1">
      <alignment horizontal="right" vertical="center" wrapText="1"/>
      <protection/>
    </xf>
    <xf numFmtId="0" fontId="21" fillId="30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5" fillId="30" borderId="11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12" fillId="31" borderId="11" xfId="0" applyFont="1" applyFill="1" applyBorder="1" applyAlignment="1">
      <alignment horizontal="center" wrapText="1"/>
    </xf>
    <xf numFmtId="172" fontId="23" fillId="31" borderId="12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172" fontId="2" fillId="31" borderId="11" xfId="0" applyNumberFormat="1" applyFont="1" applyFill="1" applyBorder="1" applyAlignment="1">
      <alignment horizontal="center" vertical="center" wrapText="1"/>
    </xf>
    <xf numFmtId="172" fontId="2" fillId="31" borderId="11" xfId="0" applyNumberFormat="1" applyFont="1" applyFill="1" applyBorder="1" applyAlignment="1">
      <alignment horizontal="right"/>
    </xf>
    <xf numFmtId="172" fontId="2" fillId="31" borderId="12" xfId="0" applyNumberFormat="1" applyFont="1" applyFill="1" applyBorder="1" applyAlignment="1">
      <alignment horizontal="center" vertical="center" wrapText="1"/>
    </xf>
    <xf numFmtId="172" fontId="2" fillId="31" borderId="11" xfId="0" applyNumberFormat="1" applyFont="1" applyFill="1" applyBorder="1" applyAlignment="1">
      <alignment horizontal="center" vertical="center"/>
    </xf>
    <xf numFmtId="172" fontId="23" fillId="31" borderId="1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31" borderId="11" xfId="53" applyNumberFormat="1" applyFont="1" applyFill="1" applyBorder="1" applyAlignment="1">
      <alignment horizontal="center" vertical="center"/>
      <protection/>
    </xf>
    <xf numFmtId="172" fontId="23" fillId="31" borderId="11" xfId="0" applyNumberFormat="1" applyFont="1" applyFill="1" applyBorder="1" applyAlignment="1">
      <alignment horizontal="right"/>
    </xf>
    <xf numFmtId="2" fontId="2" fillId="31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82" fontId="4" fillId="0" borderId="15" xfId="53" applyNumberFormat="1" applyFont="1" applyBorder="1" applyAlignment="1">
      <alignment horizontal="center" vertical="center"/>
      <protection/>
    </xf>
    <xf numFmtId="182" fontId="7" fillId="0" borderId="11" xfId="53" applyNumberFormat="1" applyFont="1" applyBorder="1" applyAlignment="1">
      <alignment horizontal="center" vertical="center"/>
      <protection/>
    </xf>
    <xf numFmtId="179" fontId="7" fillId="0" borderId="17" xfId="53" applyNumberFormat="1" applyFont="1" applyBorder="1" applyAlignment="1">
      <alignment vertical="center"/>
      <protection/>
    </xf>
    <xf numFmtId="2" fontId="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8" fillId="0" borderId="19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4" fillId="0" borderId="37" xfId="53" applyNumberFormat="1" applyFont="1" applyBorder="1" applyAlignment="1">
      <alignment horizontal="center" vertical="center"/>
      <protection/>
    </xf>
    <xf numFmtId="0" fontId="57" fillId="0" borderId="18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9" fontId="4" fillId="0" borderId="17" xfId="53" applyNumberFormat="1" applyFont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49" fontId="4" fillId="0" borderId="11" xfId="53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49" fontId="3" fillId="0" borderId="11" xfId="53" applyNumberFormat="1" applyFont="1" applyBorder="1" applyAlignment="1">
      <alignment horizontal="center" vertical="center" wrapText="1"/>
      <protection/>
    </xf>
    <xf numFmtId="49" fontId="4" fillId="0" borderId="37" xfId="53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49" fontId="4" fillId="0" borderId="37" xfId="53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2" fontId="3" fillId="0" borderId="17" xfId="53" applyNumberFormat="1" applyFont="1" applyBorder="1" applyAlignment="1">
      <alignment horizontal="center" vertical="center"/>
      <protection/>
    </xf>
    <xf numFmtId="2" fontId="3" fillId="0" borderId="12" xfId="53" applyNumberFormat="1" applyFont="1" applyBorder="1" applyAlignment="1">
      <alignment horizontal="center" vertical="center"/>
      <protection/>
    </xf>
    <xf numFmtId="2" fontId="3" fillId="0" borderId="11" xfId="53" applyNumberFormat="1" applyFont="1" applyBorder="1" applyAlignment="1">
      <alignment horizontal="right" vertical="center"/>
      <protection/>
    </xf>
    <xf numFmtId="49" fontId="3" fillId="0" borderId="17" xfId="53" applyNumberFormat="1" applyFont="1" applyFill="1" applyBorder="1" applyAlignment="1">
      <alignment horizontal="center" vertical="center" wrapText="1"/>
      <protection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53" applyNumberFormat="1" applyFont="1" applyBorder="1" applyAlignment="1">
      <alignment horizontal="center" vertical="center"/>
      <protection/>
    </xf>
    <xf numFmtId="0" fontId="4" fillId="0" borderId="12" xfId="53" applyNumberFormat="1" applyFont="1" applyBorder="1" applyAlignment="1">
      <alignment horizontal="center" vertical="center"/>
      <protection/>
    </xf>
    <xf numFmtId="0" fontId="3" fillId="0" borderId="17" xfId="53" applyNumberFormat="1" applyFont="1" applyBorder="1" applyAlignment="1">
      <alignment horizontal="center" vertical="center"/>
      <protection/>
    </xf>
    <xf numFmtId="0" fontId="3" fillId="0" borderId="12" xfId="53" applyNumberFormat="1" applyFont="1" applyBorder="1" applyAlignment="1">
      <alignment horizontal="center" vertical="center"/>
      <protection/>
    </xf>
    <xf numFmtId="49" fontId="4" fillId="0" borderId="17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4" fillId="0" borderId="18" xfId="53" applyNumberFormat="1" applyFont="1" applyFill="1" applyBorder="1" applyAlignment="1">
      <alignment horizontal="center" vertical="center" wrapText="1"/>
      <protection/>
    </xf>
    <xf numFmtId="0" fontId="58" fillId="0" borderId="17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3" fillId="0" borderId="18" xfId="53" applyNumberFormat="1" applyFont="1" applyBorder="1" applyAlignment="1">
      <alignment horizontal="center" vertical="center"/>
      <protection/>
    </xf>
    <xf numFmtId="0" fontId="1" fillId="0" borderId="0" xfId="53" applyFont="1" applyAlignment="1">
      <alignment horizontal="center"/>
      <protection/>
    </xf>
    <xf numFmtId="0" fontId="1" fillId="0" borderId="0" xfId="53" applyAlignment="1">
      <alignment horizontal="center"/>
      <protection/>
    </xf>
    <xf numFmtId="2" fontId="3" fillId="0" borderId="17" xfId="53" applyNumberFormat="1" applyFont="1" applyBorder="1" applyAlignment="1">
      <alignment horizontal="right" vertical="center"/>
      <protection/>
    </xf>
    <xf numFmtId="2" fontId="3" fillId="0" borderId="12" xfId="53" applyNumberFormat="1" applyFont="1" applyBorder="1" applyAlignment="1">
      <alignment horizontal="right" vertical="center"/>
      <protection/>
    </xf>
    <xf numFmtId="49" fontId="3" fillId="0" borderId="19" xfId="53" applyNumberFormat="1" applyFont="1" applyBorder="1" applyAlignment="1">
      <alignment horizontal="center" vertical="center" wrapText="1"/>
      <protection/>
    </xf>
    <xf numFmtId="49" fontId="3" fillId="0" borderId="28" xfId="53" applyNumberFormat="1" applyFont="1" applyBorder="1" applyAlignment="1">
      <alignment horizontal="center" vertical="center" wrapText="1"/>
      <protection/>
    </xf>
    <xf numFmtId="49" fontId="3" fillId="0" borderId="29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workbookViewId="0" topLeftCell="A2">
      <selection activeCell="B20" sqref="B20"/>
    </sheetView>
  </sheetViews>
  <sheetFormatPr defaultColWidth="9.140625" defaultRowHeight="15"/>
  <cols>
    <col min="1" max="1" width="6.140625" style="0" customWidth="1"/>
    <col min="2" max="2" width="58.00390625" style="0" customWidth="1"/>
    <col min="3" max="3" width="12.140625" style="0" customWidth="1"/>
    <col min="8" max="8" width="8.57421875" style="0" customWidth="1"/>
    <col min="9" max="9" width="9.7109375" style="0" customWidth="1"/>
    <col min="10" max="22" width="9.140625" style="0" customWidth="1"/>
  </cols>
  <sheetData>
    <row r="1" spans="2:9" ht="89.25" customHeight="1">
      <c r="B1" s="3"/>
      <c r="C1" s="3"/>
      <c r="D1" s="3"/>
      <c r="E1" s="3"/>
      <c r="F1" s="3"/>
      <c r="G1" s="258" t="s">
        <v>160</v>
      </c>
      <c r="H1" s="258"/>
      <c r="I1" s="258"/>
    </row>
    <row r="2" spans="2:9" ht="18" customHeight="1">
      <c r="B2" s="3"/>
      <c r="C2" s="3"/>
      <c r="D2" s="3"/>
      <c r="E2" s="3"/>
      <c r="F2" s="3"/>
      <c r="G2" s="7"/>
      <c r="H2" s="8" t="s">
        <v>125</v>
      </c>
      <c r="I2" s="8"/>
    </row>
    <row r="3" spans="1:9" ht="21.75" customHeight="1">
      <c r="A3" s="260" t="s">
        <v>61</v>
      </c>
      <c r="B3" s="261"/>
      <c r="C3" s="261"/>
      <c r="D3" s="261"/>
      <c r="E3" s="261"/>
      <c r="F3" s="261"/>
      <c r="G3" s="261"/>
      <c r="H3" s="261"/>
      <c r="I3" s="261"/>
    </row>
    <row r="4" spans="2:9" ht="16.5" customHeight="1">
      <c r="B4" s="3"/>
      <c r="C4" s="3"/>
      <c r="D4" s="3"/>
      <c r="E4" s="3"/>
      <c r="F4" s="3"/>
      <c r="G4" s="7"/>
      <c r="H4" s="8"/>
      <c r="I4" s="8"/>
    </row>
    <row r="5" spans="1:9" ht="15.75">
      <c r="A5" s="5" t="s">
        <v>62</v>
      </c>
      <c r="B5" s="3"/>
      <c r="C5" s="133" t="s">
        <v>115</v>
      </c>
      <c r="D5" s="133"/>
      <c r="E5" s="134"/>
      <c r="F5" s="134"/>
      <c r="G5" s="134"/>
      <c r="H5" s="134"/>
      <c r="I5" s="3"/>
    </row>
    <row r="6" spans="1:17" ht="39.75" customHeight="1">
      <c r="A6" s="142" t="s">
        <v>63</v>
      </c>
      <c r="B6" s="141"/>
      <c r="C6" s="271" t="s">
        <v>193</v>
      </c>
      <c r="D6" s="271"/>
      <c r="E6" s="271"/>
      <c r="F6" s="271"/>
      <c r="G6" s="271"/>
      <c r="H6" s="271"/>
      <c r="I6" s="271"/>
      <c r="J6" s="271"/>
      <c r="K6" s="232"/>
      <c r="L6" s="232"/>
      <c r="M6" s="232"/>
      <c r="N6" s="232"/>
      <c r="O6" s="232"/>
      <c r="P6" s="233"/>
      <c r="Q6" s="233"/>
    </row>
    <row r="7" spans="2:9" ht="12.75" customHeight="1" thickBot="1">
      <c r="B7" s="3"/>
      <c r="C7" s="3"/>
      <c r="D7" s="3"/>
      <c r="E7" s="3"/>
      <c r="F7" s="3"/>
      <c r="G7" s="3"/>
      <c r="H7" s="3"/>
      <c r="I7" s="3"/>
    </row>
    <row r="8" spans="1:10" s="2" customFormat="1" ht="15.75" thickBot="1">
      <c r="A8" s="262" t="s">
        <v>0</v>
      </c>
      <c r="B8" s="265" t="s">
        <v>1</v>
      </c>
      <c r="C8" s="265" t="s">
        <v>2</v>
      </c>
      <c r="D8" s="201" t="s">
        <v>118</v>
      </c>
      <c r="E8" s="202"/>
      <c r="F8" s="202"/>
      <c r="G8" s="202"/>
      <c r="H8" s="202"/>
      <c r="I8" s="203"/>
      <c r="J8" s="95"/>
    </row>
    <row r="9" spans="1:10" s="2" customFormat="1" ht="15.75" thickBot="1">
      <c r="A9" s="263"/>
      <c r="B9" s="266"/>
      <c r="C9" s="266"/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84" t="s">
        <v>107</v>
      </c>
    </row>
    <row r="10" spans="1:13" s="2" customFormat="1" ht="23.25" customHeight="1" thickBot="1">
      <c r="A10" s="264"/>
      <c r="B10" s="267"/>
      <c r="C10" s="267"/>
      <c r="D10" s="4" t="s">
        <v>3</v>
      </c>
      <c r="E10" s="84" t="s">
        <v>3</v>
      </c>
      <c r="F10" s="84" t="s">
        <v>3</v>
      </c>
      <c r="G10" s="84" t="s">
        <v>3</v>
      </c>
      <c r="H10" s="84" t="s">
        <v>3</v>
      </c>
      <c r="I10" s="4" t="s">
        <v>4</v>
      </c>
      <c r="J10" s="4" t="s">
        <v>4</v>
      </c>
      <c r="M10" s="1"/>
    </row>
    <row r="11" spans="1:9" ht="15.75">
      <c r="A11" s="11"/>
      <c r="B11" s="259" t="s">
        <v>122</v>
      </c>
      <c r="C11" s="259"/>
      <c r="D11" s="259"/>
      <c r="E11" s="259"/>
      <c r="F11" s="259"/>
      <c r="G11" s="259"/>
      <c r="H11" s="259"/>
      <c r="I11" s="259"/>
    </row>
    <row r="12" spans="1:10" ht="22.5" customHeight="1">
      <c r="A12" s="148">
        <v>1</v>
      </c>
      <c r="B12" s="195" t="s">
        <v>102</v>
      </c>
      <c r="C12" s="72" t="s">
        <v>92</v>
      </c>
      <c r="D12" s="73">
        <v>548.3</v>
      </c>
      <c r="E12" s="73">
        <v>514.9</v>
      </c>
      <c r="F12" s="73">
        <v>492.4</v>
      </c>
      <c r="G12" s="73">
        <v>484.4</v>
      </c>
      <c r="H12" s="73">
        <v>477.3</v>
      </c>
      <c r="I12" s="72">
        <v>477.8</v>
      </c>
      <c r="J12" s="72">
        <v>478</v>
      </c>
    </row>
    <row r="13" spans="1:10" ht="34.5" customHeight="1">
      <c r="A13" s="148">
        <v>2</v>
      </c>
      <c r="B13" s="196" t="s">
        <v>93</v>
      </c>
      <c r="C13" s="72" t="s">
        <v>98</v>
      </c>
      <c r="D13" s="73">
        <v>107.8</v>
      </c>
      <c r="E13" s="74">
        <v>97.6</v>
      </c>
      <c r="F13" s="75">
        <v>101.2</v>
      </c>
      <c r="G13" s="75">
        <v>101.9</v>
      </c>
      <c r="H13" s="75">
        <v>101.2</v>
      </c>
      <c r="I13" s="75">
        <v>101.5</v>
      </c>
      <c r="J13" s="75">
        <v>102</v>
      </c>
    </row>
    <row r="14" spans="1:10" ht="33.75" customHeight="1">
      <c r="A14" s="148">
        <v>3</v>
      </c>
      <c r="B14" s="197" t="s">
        <v>116</v>
      </c>
      <c r="C14" s="72" t="s">
        <v>117</v>
      </c>
      <c r="D14" s="76">
        <v>2.85</v>
      </c>
      <c r="E14" s="76">
        <v>5.58</v>
      </c>
      <c r="F14" s="76">
        <v>2.1</v>
      </c>
      <c r="G14" s="137">
        <v>53</v>
      </c>
      <c r="H14" s="76">
        <v>1.1</v>
      </c>
      <c r="I14" s="76">
        <v>5.8</v>
      </c>
      <c r="J14" s="76">
        <v>6</v>
      </c>
    </row>
    <row r="15" spans="1:10" ht="15.75">
      <c r="A15" s="151"/>
      <c r="B15" s="257" t="s">
        <v>163</v>
      </c>
      <c r="C15" s="257"/>
      <c r="D15" s="257"/>
      <c r="E15" s="257"/>
      <c r="F15" s="257"/>
      <c r="G15" s="257"/>
      <c r="H15" s="257"/>
      <c r="I15" s="257"/>
      <c r="J15" s="257"/>
    </row>
    <row r="16" spans="1:10" ht="36.75" customHeight="1">
      <c r="A16" s="152">
        <v>4</v>
      </c>
      <c r="B16" s="140" t="s">
        <v>164</v>
      </c>
      <c r="C16" s="73" t="s">
        <v>98</v>
      </c>
      <c r="D16" s="136">
        <f>797/903*100</f>
        <v>88.26135105204872</v>
      </c>
      <c r="E16" s="136">
        <f>751/797*100</f>
        <v>94.22835633626097</v>
      </c>
      <c r="F16" s="136">
        <f>728/751*100</f>
        <v>96.93741677762982</v>
      </c>
      <c r="G16" s="136">
        <v>98.75</v>
      </c>
      <c r="H16" s="73">
        <v>98.5</v>
      </c>
      <c r="I16" s="73">
        <v>100.3</v>
      </c>
      <c r="J16" s="198">
        <v>101</v>
      </c>
    </row>
    <row r="17" spans="1:10" ht="63.75" customHeight="1">
      <c r="A17" s="153">
        <v>5</v>
      </c>
      <c r="B17" s="199" t="s">
        <v>104</v>
      </c>
      <c r="C17" s="77" t="s">
        <v>98</v>
      </c>
      <c r="D17" s="77">
        <v>14</v>
      </c>
      <c r="E17" s="77">
        <v>17.4</v>
      </c>
      <c r="F17" s="77">
        <v>17.53</v>
      </c>
      <c r="G17" s="77">
        <v>11.9</v>
      </c>
      <c r="H17" s="77">
        <v>17.53</v>
      </c>
      <c r="I17" s="77">
        <v>17.7</v>
      </c>
      <c r="J17" s="77">
        <v>17.9</v>
      </c>
    </row>
    <row r="18" spans="1:10" ht="33.75" customHeight="1">
      <c r="A18" s="154">
        <v>6</v>
      </c>
      <c r="B18" s="140" t="s">
        <v>95</v>
      </c>
      <c r="C18" s="73" t="s">
        <v>98</v>
      </c>
      <c r="D18" s="136">
        <f>30/797*100</f>
        <v>3.7641154328732744</v>
      </c>
      <c r="E18" s="136">
        <f>13/751*100</f>
        <v>1.7310252996005324</v>
      </c>
      <c r="F18" s="136">
        <f>8/728*100</f>
        <v>1.098901098901099</v>
      </c>
      <c r="G18" s="73">
        <v>0</v>
      </c>
      <c r="H18" s="135">
        <f>3/712*100</f>
        <v>0.42134831460674155</v>
      </c>
      <c r="I18" s="73">
        <v>0</v>
      </c>
      <c r="J18" s="73">
        <v>0.3</v>
      </c>
    </row>
    <row r="19" spans="1:10" ht="62.25" customHeight="1">
      <c r="A19" s="154">
        <v>7</v>
      </c>
      <c r="B19" s="140" t="s">
        <v>103</v>
      </c>
      <c r="C19" s="73" t="s">
        <v>98</v>
      </c>
      <c r="D19" s="73">
        <v>50</v>
      </c>
      <c r="E19" s="73">
        <v>57</v>
      </c>
      <c r="F19" s="73">
        <v>60</v>
      </c>
      <c r="G19" s="73">
        <v>62</v>
      </c>
      <c r="H19" s="73">
        <v>65</v>
      </c>
      <c r="I19" s="73">
        <v>70</v>
      </c>
      <c r="J19" s="73">
        <v>75</v>
      </c>
    </row>
    <row r="20" spans="1:10" ht="48.75" customHeight="1">
      <c r="A20" s="154">
        <v>8</v>
      </c>
      <c r="B20" s="200" t="s">
        <v>96</v>
      </c>
      <c r="C20" s="71" t="s">
        <v>99</v>
      </c>
      <c r="D20" s="73">
        <v>4</v>
      </c>
      <c r="E20" s="73">
        <v>3</v>
      </c>
      <c r="F20" s="73">
        <v>2</v>
      </c>
      <c r="G20" s="73">
        <v>2</v>
      </c>
      <c r="H20" s="73">
        <v>2</v>
      </c>
      <c r="I20" s="77">
        <v>2</v>
      </c>
      <c r="J20" s="77">
        <v>2</v>
      </c>
    </row>
    <row r="21" spans="1:10" ht="19.5" customHeight="1">
      <c r="A21" s="268" t="s">
        <v>162</v>
      </c>
      <c r="B21" s="269"/>
      <c r="C21" s="269"/>
      <c r="D21" s="269"/>
      <c r="E21" s="269"/>
      <c r="F21" s="269"/>
      <c r="G21" s="269"/>
      <c r="H21" s="269"/>
      <c r="I21" s="269"/>
      <c r="J21" s="270"/>
    </row>
    <row r="22" spans="1:10" ht="30" customHeight="1">
      <c r="A22" s="155">
        <v>9</v>
      </c>
      <c r="B22" s="200" t="s">
        <v>165</v>
      </c>
      <c r="C22" s="71" t="s">
        <v>98</v>
      </c>
      <c r="D22" s="73">
        <v>0</v>
      </c>
      <c r="E22" s="73">
        <v>0</v>
      </c>
      <c r="F22" s="136">
        <f>4/11*100</f>
        <v>36.36363636363637</v>
      </c>
      <c r="G22" s="136">
        <f>6/11*100</f>
        <v>54.54545454545454</v>
      </c>
      <c r="H22" s="135">
        <f>8/11*100</f>
        <v>72.72727272727273</v>
      </c>
      <c r="I22" s="138">
        <f>9/11*100</f>
        <v>81.81818181818183</v>
      </c>
      <c r="J22" s="77">
        <f>11/11*100</f>
        <v>100</v>
      </c>
    </row>
    <row r="23" spans="1:10" ht="17.25" customHeight="1">
      <c r="A23" s="147">
        <v>10</v>
      </c>
      <c r="B23" s="140" t="s">
        <v>166</v>
      </c>
      <c r="C23" s="72" t="s">
        <v>98</v>
      </c>
      <c r="D23" s="73">
        <v>0</v>
      </c>
      <c r="E23" s="73">
        <v>0</v>
      </c>
      <c r="F23" s="73">
        <v>15</v>
      </c>
      <c r="G23" s="73">
        <v>20</v>
      </c>
      <c r="H23" s="73">
        <v>20</v>
      </c>
      <c r="I23" s="73">
        <v>20</v>
      </c>
      <c r="J23" s="73">
        <v>20</v>
      </c>
    </row>
    <row r="24" spans="1:10" ht="15.75" customHeight="1">
      <c r="A24" s="156"/>
      <c r="B24" s="256" t="s">
        <v>161</v>
      </c>
      <c r="C24" s="256"/>
      <c r="D24" s="256"/>
      <c r="E24" s="256"/>
      <c r="F24" s="256"/>
      <c r="G24" s="256"/>
      <c r="H24" s="256"/>
      <c r="I24" s="256"/>
      <c r="J24" s="256"/>
    </row>
    <row r="25" spans="1:10" ht="33" customHeight="1">
      <c r="A25" s="147">
        <v>11</v>
      </c>
      <c r="B25" s="139" t="s">
        <v>121</v>
      </c>
      <c r="C25" s="78" t="s">
        <v>98</v>
      </c>
      <c r="D25" s="78">
        <v>0</v>
      </c>
      <c r="E25" s="78">
        <v>0</v>
      </c>
      <c r="F25" s="145">
        <v>0</v>
      </c>
      <c r="G25" s="78">
        <v>95</v>
      </c>
      <c r="H25" s="78">
        <v>97</v>
      </c>
      <c r="I25" s="78">
        <v>98</v>
      </c>
      <c r="J25" s="78">
        <v>100</v>
      </c>
    </row>
    <row r="26" spans="1:10" ht="23.25" customHeight="1">
      <c r="A26" s="150">
        <v>12</v>
      </c>
      <c r="B26" s="140" t="s">
        <v>186</v>
      </c>
      <c r="C26" s="71" t="s">
        <v>98</v>
      </c>
      <c r="D26" s="231">
        <v>2</v>
      </c>
      <c r="E26" s="231">
        <v>2.5</v>
      </c>
      <c r="F26" s="231">
        <v>2.8</v>
      </c>
      <c r="G26" s="231">
        <v>0</v>
      </c>
      <c r="H26" s="231">
        <v>0.5</v>
      </c>
      <c r="I26" s="231">
        <v>0.6</v>
      </c>
      <c r="J26" s="231">
        <v>0.8</v>
      </c>
    </row>
  </sheetData>
  <sheetProtection/>
  <mergeCells count="10">
    <mergeCell ref="B24:J24"/>
    <mergeCell ref="B15:J15"/>
    <mergeCell ref="G1:I1"/>
    <mergeCell ref="B11:I11"/>
    <mergeCell ref="A3:I3"/>
    <mergeCell ref="A8:A10"/>
    <mergeCell ref="B8:B10"/>
    <mergeCell ref="C8:C10"/>
    <mergeCell ref="A21:J21"/>
    <mergeCell ref="C6:J6"/>
  </mergeCells>
  <printOptions/>
  <pageMargins left="0.7086614173228347" right="0.7086614173228347" top="0.7480314960629921" bottom="0.7480314960629921" header="0.31496062992125984" footer="0.31496062992125984"/>
  <pageSetup firstPageNumber="33" useFirstPageNumber="1" horizontalDpi="600" verticalDpi="600" orientation="landscape" paperSize="9" scale="9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F22" sqref="F22:F24"/>
    </sheetView>
  </sheetViews>
  <sheetFormatPr defaultColWidth="9.140625" defaultRowHeight="15"/>
  <cols>
    <col min="1" max="1" width="5.57421875" style="0" customWidth="1"/>
    <col min="2" max="2" width="42.57421875" style="0" customWidth="1"/>
    <col min="3" max="3" width="27.00390625" style="0" customWidth="1"/>
    <col min="4" max="4" width="18.8515625" style="0" customWidth="1"/>
    <col min="5" max="5" width="44.421875" style="0" customWidth="1"/>
    <col min="6" max="6" width="27.8515625" style="0" customWidth="1"/>
  </cols>
  <sheetData>
    <row r="1" spans="2:6" ht="77.25" customHeight="1">
      <c r="B1" s="3"/>
      <c r="C1" s="3"/>
      <c r="D1" s="3"/>
      <c r="E1" s="3"/>
      <c r="F1" s="157" t="s">
        <v>152</v>
      </c>
    </row>
    <row r="2" spans="2:6" ht="21.75" customHeight="1">
      <c r="B2" s="3"/>
      <c r="C2" s="3"/>
      <c r="D2" s="3"/>
      <c r="E2" s="7"/>
      <c r="F2" s="132" t="s">
        <v>124</v>
      </c>
    </row>
    <row r="3" spans="1:11" ht="25.5" customHeight="1">
      <c r="A3" s="291" t="s">
        <v>123</v>
      </c>
      <c r="B3" s="260"/>
      <c r="C3" s="260"/>
      <c r="D3" s="260"/>
      <c r="E3" s="260"/>
      <c r="F3" s="260"/>
      <c r="G3" s="49"/>
      <c r="H3" s="49"/>
      <c r="I3" s="49"/>
      <c r="J3" s="49"/>
      <c r="K3" s="49"/>
    </row>
    <row r="4" spans="2:11" ht="23.25" customHeight="1">
      <c r="B4" s="3"/>
      <c r="C4" s="3"/>
      <c r="D4" s="3"/>
      <c r="E4" s="3"/>
      <c r="F4" s="3"/>
      <c r="G4" s="3"/>
      <c r="H4" s="3"/>
      <c r="I4" s="7"/>
      <c r="J4" s="8"/>
      <c r="K4" s="8"/>
    </row>
    <row r="5" spans="1:11" ht="15">
      <c r="A5" s="5" t="s">
        <v>62</v>
      </c>
      <c r="B5" s="3"/>
      <c r="C5" s="295" t="s">
        <v>115</v>
      </c>
      <c r="D5" s="296"/>
      <c r="E5" s="296"/>
      <c r="F5" s="296"/>
      <c r="G5" s="3"/>
      <c r="H5" s="3"/>
      <c r="I5" s="3"/>
      <c r="J5" s="3"/>
      <c r="K5" s="3"/>
    </row>
    <row r="6" spans="1:11" ht="42" customHeight="1">
      <c r="A6" s="5" t="s">
        <v>63</v>
      </c>
      <c r="B6" s="3"/>
      <c r="C6" s="298" t="s">
        <v>194</v>
      </c>
      <c r="D6" s="298"/>
      <c r="E6" s="298"/>
      <c r="F6" s="298"/>
      <c r="G6" s="234"/>
      <c r="H6" s="234"/>
      <c r="I6" s="234"/>
      <c r="J6" s="3"/>
      <c r="K6" s="3"/>
    </row>
    <row r="7" spans="1:6" ht="15.75" thickBot="1">
      <c r="A7" s="5"/>
      <c r="B7" s="6"/>
      <c r="C7" s="3"/>
      <c r="D7" s="3"/>
      <c r="E7" s="3"/>
      <c r="F7" s="3"/>
    </row>
    <row r="8" spans="1:6" ht="68.25" customHeight="1" thickBot="1">
      <c r="A8" s="14" t="s">
        <v>0</v>
      </c>
      <c r="B8" s="158" t="s">
        <v>126</v>
      </c>
      <c r="C8" s="14" t="s">
        <v>51</v>
      </c>
      <c r="D8" s="14" t="s">
        <v>11</v>
      </c>
      <c r="E8" s="158" t="s">
        <v>128</v>
      </c>
      <c r="F8" s="158" t="s">
        <v>129</v>
      </c>
    </row>
    <row r="9" spans="1:6" ht="20.25" customHeight="1">
      <c r="A9" s="19"/>
      <c r="B9" s="292" t="s">
        <v>183</v>
      </c>
      <c r="C9" s="293"/>
      <c r="D9" s="293"/>
      <c r="E9" s="293"/>
      <c r="F9" s="294"/>
    </row>
    <row r="10" spans="1:6" ht="47.25" customHeight="1">
      <c r="A10" s="19"/>
      <c r="B10" s="148" t="s">
        <v>133</v>
      </c>
      <c r="C10" s="148" t="s">
        <v>134</v>
      </c>
      <c r="D10" s="146" t="s">
        <v>108</v>
      </c>
      <c r="E10" s="146" t="s">
        <v>135</v>
      </c>
      <c r="F10" s="146" t="s">
        <v>135</v>
      </c>
    </row>
    <row r="11" spans="1:6" ht="67.5" customHeight="1">
      <c r="A11" s="19"/>
      <c r="B11" s="148" t="s">
        <v>195</v>
      </c>
      <c r="C11" s="148" t="s">
        <v>196</v>
      </c>
      <c r="D11" s="146" t="s">
        <v>153</v>
      </c>
      <c r="E11" s="146" t="s">
        <v>135</v>
      </c>
      <c r="F11" s="146" t="s">
        <v>135</v>
      </c>
    </row>
    <row r="12" spans="1:6" ht="15.75">
      <c r="A12" s="19" t="s">
        <v>12</v>
      </c>
      <c r="B12" s="259" t="s">
        <v>154</v>
      </c>
      <c r="C12" s="259"/>
      <c r="D12" s="259"/>
      <c r="E12" s="259"/>
      <c r="F12" s="259"/>
    </row>
    <row r="13" spans="1:6" ht="58.5" customHeight="1">
      <c r="A13" s="274" t="s">
        <v>34</v>
      </c>
      <c r="B13" s="297" t="s">
        <v>155</v>
      </c>
      <c r="C13" s="288" t="s">
        <v>127</v>
      </c>
      <c r="D13" s="288" t="s">
        <v>108</v>
      </c>
      <c r="E13" s="79" t="s">
        <v>95</v>
      </c>
      <c r="F13" s="274" t="s">
        <v>102</v>
      </c>
    </row>
    <row r="14" spans="1:6" ht="83.25" customHeight="1">
      <c r="A14" s="284"/>
      <c r="B14" s="297"/>
      <c r="C14" s="289"/>
      <c r="D14" s="289"/>
      <c r="E14" s="79" t="s">
        <v>104</v>
      </c>
      <c r="F14" s="284"/>
    </row>
    <row r="15" spans="1:6" ht="77.25" customHeight="1">
      <c r="A15" s="284"/>
      <c r="B15" s="297"/>
      <c r="C15" s="289"/>
      <c r="D15" s="289"/>
      <c r="E15" s="79" t="s">
        <v>131</v>
      </c>
      <c r="F15" s="284"/>
    </row>
    <row r="16" spans="1:6" ht="66.75" customHeight="1">
      <c r="A16" s="275"/>
      <c r="B16" s="297"/>
      <c r="C16" s="290"/>
      <c r="D16" s="290"/>
      <c r="E16" s="79" t="s">
        <v>96</v>
      </c>
      <c r="F16" s="275"/>
    </row>
    <row r="17" spans="1:6" ht="15.75" customHeight="1">
      <c r="A17" s="185"/>
      <c r="B17" s="285" t="s">
        <v>157</v>
      </c>
      <c r="C17" s="286"/>
      <c r="D17" s="286"/>
      <c r="E17" s="286"/>
      <c r="F17" s="287"/>
    </row>
    <row r="18" spans="1:6" ht="49.5" customHeight="1">
      <c r="A18" s="274"/>
      <c r="B18" s="274" t="s">
        <v>158</v>
      </c>
      <c r="C18" s="288" t="s">
        <v>130</v>
      </c>
      <c r="D18" s="276" t="s">
        <v>108</v>
      </c>
      <c r="E18" s="281" t="s">
        <v>119</v>
      </c>
      <c r="F18" s="274" t="s">
        <v>93</v>
      </c>
    </row>
    <row r="19" spans="1:6" ht="37.5" customHeight="1">
      <c r="A19" s="275"/>
      <c r="B19" s="275"/>
      <c r="C19" s="289"/>
      <c r="D19" s="283"/>
      <c r="E19" s="282"/>
      <c r="F19" s="284"/>
    </row>
    <row r="20" spans="1:6" ht="67.5" customHeight="1">
      <c r="A20" s="71"/>
      <c r="B20" s="71" t="s">
        <v>156</v>
      </c>
      <c r="C20" s="290"/>
      <c r="D20" s="277"/>
      <c r="E20" s="82" t="s">
        <v>120</v>
      </c>
      <c r="F20" s="275"/>
    </row>
    <row r="21" spans="1:9" ht="15" customHeight="1">
      <c r="A21" s="256" t="s">
        <v>80</v>
      </c>
      <c r="B21" s="256"/>
      <c r="C21" s="256"/>
      <c r="D21" s="256"/>
      <c r="E21" s="256"/>
      <c r="F21" s="256"/>
      <c r="G21" s="62"/>
      <c r="H21" s="62"/>
      <c r="I21" s="62"/>
    </row>
    <row r="22" spans="1:6" ht="63">
      <c r="A22" s="73" t="s">
        <v>81</v>
      </c>
      <c r="B22" s="140" t="s">
        <v>83</v>
      </c>
      <c r="C22" s="80" t="s">
        <v>132</v>
      </c>
      <c r="D22" s="81" t="s">
        <v>108</v>
      </c>
      <c r="E22" s="140" t="s">
        <v>121</v>
      </c>
      <c r="F22" s="278" t="s">
        <v>199</v>
      </c>
    </row>
    <row r="23" spans="1:6" ht="15">
      <c r="A23" s="272" t="s">
        <v>82</v>
      </c>
      <c r="B23" s="274" t="s">
        <v>159</v>
      </c>
      <c r="C23" s="274" t="s">
        <v>197</v>
      </c>
      <c r="D23" s="276" t="s">
        <v>108</v>
      </c>
      <c r="E23" s="274" t="s">
        <v>198</v>
      </c>
      <c r="F23" s="279"/>
    </row>
    <row r="24" spans="1:6" ht="33.75" customHeight="1">
      <c r="A24" s="273"/>
      <c r="B24" s="275"/>
      <c r="C24" s="275"/>
      <c r="D24" s="277"/>
      <c r="E24" s="275"/>
      <c r="F24" s="280"/>
    </row>
  </sheetData>
  <sheetProtection/>
  <mergeCells count="24">
    <mergeCell ref="A3:F3"/>
    <mergeCell ref="B12:F12"/>
    <mergeCell ref="B9:F9"/>
    <mergeCell ref="C13:C16"/>
    <mergeCell ref="D13:D16"/>
    <mergeCell ref="C5:F5"/>
    <mergeCell ref="B13:B16"/>
    <mergeCell ref="A13:A16"/>
    <mergeCell ref="C6:F6"/>
    <mergeCell ref="F13:F16"/>
    <mergeCell ref="E18:E19"/>
    <mergeCell ref="D18:D20"/>
    <mergeCell ref="F18:F20"/>
    <mergeCell ref="A18:A19"/>
    <mergeCell ref="B18:B19"/>
    <mergeCell ref="B17:F17"/>
    <mergeCell ref="C18:C20"/>
    <mergeCell ref="A23:A24"/>
    <mergeCell ref="B23:B24"/>
    <mergeCell ref="D23:D24"/>
    <mergeCell ref="C23:C24"/>
    <mergeCell ref="A21:F21"/>
    <mergeCell ref="F22:F24"/>
    <mergeCell ref="E23:E24"/>
  </mergeCells>
  <printOptions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landscape" paperSize="9" scale="9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4">
      <selection activeCell="A5" sqref="A5:K21"/>
    </sheetView>
  </sheetViews>
  <sheetFormatPr defaultColWidth="9.140625" defaultRowHeight="15"/>
  <cols>
    <col min="1" max="1" width="5.57421875" style="0" customWidth="1"/>
    <col min="2" max="2" width="30.140625" style="0" customWidth="1"/>
    <col min="3" max="3" width="12.140625" style="0" customWidth="1"/>
    <col min="9" max="9" width="8.57421875" style="0" customWidth="1"/>
    <col min="10" max="10" width="9.7109375" style="0" customWidth="1"/>
    <col min="11" max="11" width="28.421875" style="0" customWidth="1"/>
  </cols>
  <sheetData>
    <row r="1" spans="2:11" ht="87" customHeight="1">
      <c r="B1" s="3"/>
      <c r="C1" s="3"/>
      <c r="D1" s="3"/>
      <c r="E1" s="3"/>
      <c r="F1" s="3"/>
      <c r="G1" s="3"/>
      <c r="H1" s="305"/>
      <c r="I1" s="306"/>
      <c r="J1" s="306"/>
      <c r="K1" s="157" t="s">
        <v>149</v>
      </c>
    </row>
    <row r="2" spans="2:11" ht="18" customHeight="1">
      <c r="B2" s="3"/>
      <c r="C2" s="3"/>
      <c r="D2" s="3"/>
      <c r="E2" s="3"/>
      <c r="F2" s="3"/>
      <c r="G2" s="3"/>
      <c r="H2" s="7"/>
      <c r="I2" s="8"/>
      <c r="J2" s="8"/>
      <c r="K2" s="159" t="s">
        <v>136</v>
      </c>
    </row>
    <row r="3" spans="1:10" ht="21.75" customHeight="1">
      <c r="A3" s="194" t="s">
        <v>137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2:10" ht="16.5" customHeight="1">
      <c r="B4" s="3"/>
      <c r="C4" s="3"/>
      <c r="D4" s="3"/>
      <c r="E4" s="3"/>
      <c r="F4" s="3"/>
      <c r="G4" s="3"/>
      <c r="H4" s="7"/>
      <c r="I4" s="8"/>
      <c r="J4" s="8"/>
    </row>
    <row r="5" spans="1:11" ht="15">
      <c r="A5" s="5" t="s">
        <v>62</v>
      </c>
      <c r="B5" s="3"/>
      <c r="C5" s="3"/>
      <c r="D5" s="309" t="s">
        <v>138</v>
      </c>
      <c r="E5" s="310"/>
      <c r="F5" s="310"/>
      <c r="G5" s="310"/>
      <c r="H5" s="310"/>
      <c r="I5" s="310"/>
      <c r="J5" s="310"/>
      <c r="K5" s="310"/>
    </row>
    <row r="6" spans="1:10" ht="15">
      <c r="A6" s="5" t="s">
        <v>63</v>
      </c>
      <c r="B6" s="3"/>
      <c r="C6" s="3"/>
      <c r="D6" s="160" t="s">
        <v>139</v>
      </c>
      <c r="E6" s="3"/>
      <c r="F6" s="3"/>
      <c r="G6" s="3"/>
      <c r="H6" s="3"/>
      <c r="I6" s="3"/>
      <c r="J6" s="3"/>
    </row>
    <row r="7" spans="2:10" ht="12.75" customHeight="1" thickBot="1">
      <c r="B7" s="3"/>
      <c r="C7" s="3"/>
      <c r="D7" s="6"/>
      <c r="E7" s="3"/>
      <c r="F7" s="3"/>
      <c r="G7" s="3"/>
      <c r="H7" s="3"/>
      <c r="I7" s="3"/>
      <c r="J7" s="3"/>
    </row>
    <row r="8" spans="1:11" s="2" customFormat="1" ht="15.75" customHeight="1" thickBot="1">
      <c r="A8" s="262" t="s">
        <v>0</v>
      </c>
      <c r="B8" s="265" t="s">
        <v>13</v>
      </c>
      <c r="C8" s="265" t="s">
        <v>14</v>
      </c>
      <c r="D8" s="307"/>
      <c r="E8" s="307"/>
      <c r="F8" s="307"/>
      <c r="G8" s="307"/>
      <c r="H8" s="307"/>
      <c r="I8" s="307"/>
      <c r="J8" s="308"/>
      <c r="K8" s="265" t="s">
        <v>65</v>
      </c>
    </row>
    <row r="9" spans="1:11" s="2" customFormat="1" ht="15.75" thickBot="1">
      <c r="A9" s="263"/>
      <c r="B9" s="266"/>
      <c r="C9" s="266"/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84" t="s">
        <v>107</v>
      </c>
      <c r="K9" s="266"/>
    </row>
    <row r="10" spans="1:11" s="2" customFormat="1" ht="23.25" customHeight="1" thickBot="1">
      <c r="A10" s="264"/>
      <c r="B10" s="267"/>
      <c r="C10" s="267"/>
      <c r="D10" s="4" t="s">
        <v>3</v>
      </c>
      <c r="E10" s="4" t="s">
        <v>3</v>
      </c>
      <c r="F10" s="84" t="s">
        <v>3</v>
      </c>
      <c r="G10" s="84" t="s">
        <v>3</v>
      </c>
      <c r="H10" s="84" t="s">
        <v>3</v>
      </c>
      <c r="I10" s="4" t="s">
        <v>4</v>
      </c>
      <c r="J10" s="4" t="s">
        <v>4</v>
      </c>
      <c r="K10" s="267"/>
    </row>
    <row r="11" spans="1:11" ht="15">
      <c r="A11" s="23"/>
      <c r="B11" s="302" t="s">
        <v>150</v>
      </c>
      <c r="C11" s="303"/>
      <c r="D11" s="303"/>
      <c r="E11" s="303"/>
      <c r="F11" s="303"/>
      <c r="G11" s="303"/>
      <c r="H11" s="303"/>
      <c r="I11" s="303"/>
      <c r="J11" s="303"/>
      <c r="K11" s="304"/>
    </row>
    <row r="12" spans="1:11" ht="100.5" customHeight="1">
      <c r="A12" s="13"/>
      <c r="B12" s="161" t="s">
        <v>105</v>
      </c>
      <c r="C12" s="162" t="s">
        <v>180</v>
      </c>
      <c r="D12" s="162">
        <v>1600</v>
      </c>
      <c r="E12" s="162">
        <v>1500</v>
      </c>
      <c r="F12" s="162">
        <v>800</v>
      </c>
      <c r="G12" s="162">
        <v>0</v>
      </c>
      <c r="H12" s="163">
        <v>186</v>
      </c>
      <c r="I12" s="163">
        <v>0</v>
      </c>
      <c r="J12" s="163">
        <v>0</v>
      </c>
      <c r="K12" s="148" t="s">
        <v>95</v>
      </c>
    </row>
    <row r="13" spans="1:11" ht="99.75" customHeight="1" hidden="1">
      <c r="A13" s="13"/>
      <c r="B13" s="164" t="s">
        <v>49</v>
      </c>
      <c r="C13" s="162"/>
      <c r="D13" s="162"/>
      <c r="E13" s="162"/>
      <c r="F13" s="162"/>
      <c r="G13" s="163"/>
      <c r="H13" s="163"/>
      <c r="I13" s="163"/>
      <c r="J13" s="163"/>
      <c r="K13" s="165" t="s">
        <v>47</v>
      </c>
    </row>
    <row r="14" spans="1:11" ht="137.25" customHeight="1" hidden="1">
      <c r="A14" s="10"/>
      <c r="B14" s="164" t="s">
        <v>40</v>
      </c>
      <c r="C14" s="162" t="s">
        <v>48</v>
      </c>
      <c r="D14" s="162"/>
      <c r="E14" s="162"/>
      <c r="F14" s="162"/>
      <c r="G14" s="162"/>
      <c r="H14" s="162"/>
      <c r="I14" s="162"/>
      <c r="J14" s="162"/>
      <c r="K14" s="165"/>
    </row>
    <row r="15" spans="1:11" ht="81" customHeight="1" hidden="1">
      <c r="A15" s="10"/>
      <c r="B15" s="164" t="s">
        <v>41</v>
      </c>
      <c r="C15" s="162" t="s">
        <v>42</v>
      </c>
      <c r="D15" s="162">
        <v>10000</v>
      </c>
      <c r="E15" s="162">
        <v>10000</v>
      </c>
      <c r="F15" s="162">
        <v>10000</v>
      </c>
      <c r="G15" s="162">
        <v>10000</v>
      </c>
      <c r="H15" s="162">
        <v>10000</v>
      </c>
      <c r="I15" s="162">
        <v>10000</v>
      </c>
      <c r="J15" s="162">
        <v>10000</v>
      </c>
      <c r="K15" s="165"/>
    </row>
    <row r="16" spans="1:11" ht="78.75" customHeight="1" hidden="1">
      <c r="A16" s="10"/>
      <c r="B16" s="164" t="s">
        <v>49</v>
      </c>
      <c r="C16" s="162"/>
      <c r="D16" s="162"/>
      <c r="E16" s="162"/>
      <c r="F16" s="162"/>
      <c r="G16" s="162"/>
      <c r="H16" s="162"/>
      <c r="I16" s="162"/>
      <c r="J16" s="162"/>
      <c r="K16" s="165"/>
    </row>
    <row r="17" spans="1:11" ht="114" customHeight="1" hidden="1">
      <c r="A17" s="9"/>
      <c r="B17" s="164" t="s">
        <v>43</v>
      </c>
      <c r="C17" s="162" t="s">
        <v>50</v>
      </c>
      <c r="D17" s="162">
        <v>12</v>
      </c>
      <c r="E17" s="162"/>
      <c r="F17" s="162"/>
      <c r="G17" s="162"/>
      <c r="H17" s="162"/>
      <c r="I17" s="162"/>
      <c r="J17" s="162"/>
      <c r="K17" s="165" t="s">
        <v>44</v>
      </c>
    </row>
    <row r="18" spans="1:11" ht="15" customHeight="1" hidden="1">
      <c r="A18" s="12"/>
      <c r="B18" s="166"/>
      <c r="C18" s="148"/>
      <c r="D18" s="144"/>
      <c r="E18" s="144"/>
      <c r="F18" s="144"/>
      <c r="G18" s="144"/>
      <c r="H18" s="144"/>
      <c r="I18" s="144"/>
      <c r="J18" s="144"/>
      <c r="K18" s="144"/>
    </row>
    <row r="19" spans="1:11" ht="15" customHeight="1" hidden="1">
      <c r="A19" s="12"/>
      <c r="B19" s="166"/>
      <c r="C19" s="148"/>
      <c r="D19" s="144"/>
      <c r="E19" s="144"/>
      <c r="F19" s="144"/>
      <c r="G19" s="144"/>
      <c r="H19" s="144"/>
      <c r="I19" s="144"/>
      <c r="J19" s="144"/>
      <c r="K19" s="144"/>
    </row>
    <row r="20" spans="1:11" ht="15" customHeight="1">
      <c r="A20" s="12"/>
      <c r="B20" s="299" t="s">
        <v>151</v>
      </c>
      <c r="C20" s="300"/>
      <c r="D20" s="300"/>
      <c r="E20" s="300"/>
      <c r="F20" s="300"/>
      <c r="G20" s="300"/>
      <c r="H20" s="300"/>
      <c r="I20" s="300"/>
      <c r="J20" s="301"/>
      <c r="K20" s="144"/>
    </row>
    <row r="21" spans="1:11" ht="78.75" customHeight="1">
      <c r="A21" s="12"/>
      <c r="B21" s="166" t="s">
        <v>88</v>
      </c>
      <c r="C21" s="148" t="s">
        <v>181</v>
      </c>
      <c r="D21" s="149">
        <v>100.3</v>
      </c>
      <c r="E21" s="167">
        <v>97.6</v>
      </c>
      <c r="F21" s="149">
        <v>101.2</v>
      </c>
      <c r="G21" s="149">
        <v>104.3</v>
      </c>
      <c r="H21" s="149">
        <v>102</v>
      </c>
      <c r="I21" s="149">
        <v>122.1</v>
      </c>
      <c r="J21" s="149">
        <v>103</v>
      </c>
      <c r="K21" s="143" t="s">
        <v>93</v>
      </c>
    </row>
    <row r="22" ht="15">
      <c r="B22" s="66"/>
    </row>
  </sheetData>
  <sheetProtection/>
  <mergeCells count="9">
    <mergeCell ref="B20:J20"/>
    <mergeCell ref="B11:K11"/>
    <mergeCell ref="K8:K10"/>
    <mergeCell ref="H1:J1"/>
    <mergeCell ref="A8:A10"/>
    <mergeCell ref="B8:B10"/>
    <mergeCell ref="C8:C10"/>
    <mergeCell ref="D8:J8"/>
    <mergeCell ref="D5:K5"/>
  </mergeCells>
  <printOptions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landscape" paperSize="9" scale="86" r:id="rId1"/>
  <headerFooter>
    <oddHeader>&amp;C&amp;P</oddHeader>
  </headerFooter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80" zoomScaleNormal="80" zoomScaleSheetLayoutView="83" zoomScalePageLayoutView="0" workbookViewId="0" topLeftCell="A1">
      <selection activeCell="A4" sqref="A4:R12"/>
    </sheetView>
  </sheetViews>
  <sheetFormatPr defaultColWidth="9.140625" defaultRowHeight="15"/>
  <cols>
    <col min="1" max="1" width="5.00390625" style="0" customWidth="1"/>
    <col min="2" max="2" width="20.421875" style="0" customWidth="1"/>
    <col min="3" max="3" width="25.28125" style="0" customWidth="1"/>
    <col min="4" max="5" width="18.28125" style="0" customWidth="1"/>
    <col min="6" max="6" width="8.57421875" style="0" customWidth="1"/>
    <col min="7" max="7" width="8.28125" style="0" customWidth="1"/>
    <col min="8" max="8" width="8.57421875" style="0" customWidth="1"/>
    <col min="9" max="9" width="9.8515625" style="0" customWidth="1"/>
    <col min="10" max="10" width="8.140625" style="0" customWidth="1"/>
    <col min="11" max="11" width="8.7109375" style="0" customWidth="1"/>
    <col min="12" max="12" width="9.421875" style="0" bestFit="1" customWidth="1"/>
    <col min="18" max="18" width="19.140625" style="0" customWidth="1"/>
  </cols>
  <sheetData>
    <row r="1" spans="15:18" ht="77.25" customHeight="1">
      <c r="O1" s="7"/>
      <c r="P1" s="7"/>
      <c r="Q1" s="314" t="s">
        <v>167</v>
      </c>
      <c r="R1" s="315"/>
    </row>
    <row r="2" spans="17:18" ht="15">
      <c r="Q2" s="313" t="s">
        <v>140</v>
      </c>
      <c r="R2" s="313"/>
    </row>
    <row r="4" spans="1:17" ht="33" customHeight="1">
      <c r="A4" s="322" t="s">
        <v>89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6" spans="1:10" ht="15">
      <c r="A6" s="5" t="s">
        <v>62</v>
      </c>
      <c r="B6" s="3"/>
      <c r="C6" s="3"/>
      <c r="D6" s="160" t="s">
        <v>138</v>
      </c>
      <c r="E6" s="3"/>
      <c r="F6" s="3"/>
      <c r="G6" s="3"/>
      <c r="H6" s="3"/>
      <c r="I6" s="3"/>
      <c r="J6" s="3"/>
    </row>
    <row r="7" spans="1:10" ht="15">
      <c r="A7" s="5" t="s">
        <v>63</v>
      </c>
      <c r="B7" s="3"/>
      <c r="C7" s="3"/>
      <c r="D7" s="160" t="s">
        <v>200</v>
      </c>
      <c r="E7" s="3"/>
      <c r="F7" s="3"/>
      <c r="H7" s="3"/>
      <c r="I7" s="3"/>
      <c r="J7" s="3"/>
    </row>
    <row r="8" ht="15.75" thickBot="1"/>
    <row r="9" spans="1:18" ht="51.75" customHeight="1" thickBot="1">
      <c r="A9" s="312" t="s">
        <v>0</v>
      </c>
      <c r="B9" s="312" t="s">
        <v>66</v>
      </c>
      <c r="C9" s="265" t="s">
        <v>26</v>
      </c>
      <c r="D9" s="312" t="s">
        <v>67</v>
      </c>
      <c r="E9" s="324" t="s">
        <v>54</v>
      </c>
      <c r="F9" s="316" t="s">
        <v>68</v>
      </c>
      <c r="G9" s="317"/>
      <c r="H9" s="317"/>
      <c r="I9" s="317"/>
      <c r="J9" s="317"/>
      <c r="K9" s="318"/>
      <c r="L9" s="316" t="s">
        <v>69</v>
      </c>
      <c r="M9" s="317"/>
      <c r="N9" s="317"/>
      <c r="O9" s="317"/>
      <c r="P9" s="317"/>
      <c r="Q9" s="318"/>
      <c r="R9" s="312" t="s">
        <v>52</v>
      </c>
    </row>
    <row r="10" spans="1:18" ht="15.75" thickBot="1">
      <c r="A10" s="311"/>
      <c r="B10" s="311"/>
      <c r="C10" s="311"/>
      <c r="D10" s="311"/>
      <c r="E10" s="325"/>
      <c r="F10" s="15" t="s">
        <v>6</v>
      </c>
      <c r="G10" s="15" t="s">
        <v>7</v>
      </c>
      <c r="H10" s="15" t="s">
        <v>8</v>
      </c>
      <c r="I10" s="15" t="s">
        <v>9</v>
      </c>
      <c r="J10" s="15" t="s">
        <v>10</v>
      </c>
      <c r="K10" s="15" t="s">
        <v>107</v>
      </c>
      <c r="L10" s="15" t="s">
        <v>6</v>
      </c>
      <c r="M10" s="15" t="s">
        <v>7</v>
      </c>
      <c r="N10" s="15" t="s">
        <v>8</v>
      </c>
      <c r="O10" s="15" t="s">
        <v>9</v>
      </c>
      <c r="P10" s="15" t="s">
        <v>10</v>
      </c>
      <c r="Q10" s="15" t="s">
        <v>107</v>
      </c>
      <c r="R10" s="311"/>
    </row>
    <row r="11" spans="1:18" ht="20.25" customHeight="1">
      <c r="A11" s="319" t="s">
        <v>97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1"/>
    </row>
    <row r="12" spans="1:18" ht="80.25" customHeight="1">
      <c r="A12" s="20">
        <v>1</v>
      </c>
      <c r="B12" s="168" t="s">
        <v>100</v>
      </c>
      <c r="C12" s="10" t="s">
        <v>101</v>
      </c>
      <c r="D12" s="10" t="s">
        <v>94</v>
      </c>
      <c r="E12" s="235">
        <v>281</v>
      </c>
      <c r="F12" s="236">
        <v>1300</v>
      </c>
      <c r="G12" s="236">
        <v>1350</v>
      </c>
      <c r="H12" s="236">
        <v>1300</v>
      </c>
      <c r="I12" s="236">
        <v>1300</v>
      </c>
      <c r="J12" s="236">
        <v>1310</v>
      </c>
      <c r="K12" s="236">
        <v>1320</v>
      </c>
      <c r="L12" s="236">
        <v>1192.6</v>
      </c>
      <c r="M12" s="236">
        <v>1269.1</v>
      </c>
      <c r="N12" s="43">
        <v>1230</v>
      </c>
      <c r="O12" s="43">
        <v>1155.9</v>
      </c>
      <c r="P12" s="43">
        <v>1175.9</v>
      </c>
      <c r="Q12" s="43">
        <v>1175.9</v>
      </c>
      <c r="R12" s="148" t="s">
        <v>201</v>
      </c>
    </row>
  </sheetData>
  <sheetProtection/>
  <mergeCells count="12">
    <mergeCell ref="A11:R11"/>
    <mergeCell ref="L9:Q9"/>
    <mergeCell ref="A4:Q4"/>
    <mergeCell ref="R9:R10"/>
    <mergeCell ref="E9:E10"/>
    <mergeCell ref="D9:D10"/>
    <mergeCell ref="C9:C10"/>
    <mergeCell ref="B9:B10"/>
    <mergeCell ref="Q2:R2"/>
    <mergeCell ref="A9:A10"/>
    <mergeCell ref="Q1:R1"/>
    <mergeCell ref="F9:K9"/>
  </mergeCells>
  <printOptions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landscape" paperSize="9" scale="6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zoomScaleSheetLayoutView="84" zoomScalePageLayoutView="0" workbookViewId="0" topLeftCell="A7">
      <selection activeCell="V15" sqref="V15"/>
    </sheetView>
  </sheetViews>
  <sheetFormatPr defaultColWidth="9.140625" defaultRowHeight="15"/>
  <cols>
    <col min="1" max="1" width="5.00390625" style="24" customWidth="1"/>
    <col min="2" max="2" width="14.57421875" style="24" customWidth="1"/>
    <col min="3" max="3" width="30.140625" style="24" customWidth="1"/>
    <col min="4" max="4" width="22.8515625" style="24" customWidth="1"/>
    <col min="5" max="5" width="5.421875" style="24" customWidth="1"/>
    <col min="6" max="6" width="5.57421875" style="24" customWidth="1"/>
    <col min="7" max="7" width="5.421875" style="24" customWidth="1"/>
    <col min="8" max="8" width="5.8515625" style="24" customWidth="1"/>
    <col min="9" max="9" width="5.00390625" style="24" customWidth="1"/>
    <col min="10" max="10" width="5.28125" style="24" customWidth="1"/>
    <col min="11" max="11" width="6.57421875" style="24" customWidth="1"/>
    <col min="12" max="12" width="5.57421875" style="25" customWidth="1"/>
    <col min="13" max="16" width="9.28125" style="24" bestFit="1" customWidth="1"/>
    <col min="17" max="17" width="11.7109375" style="24" customWidth="1"/>
    <col min="18" max="18" width="19.57421875" style="24" hidden="1" customWidth="1"/>
    <col min="19" max="19" width="10.7109375" style="24" customWidth="1"/>
    <col min="20" max="20" width="11.140625" style="24" customWidth="1"/>
    <col min="21" max="21" width="9.140625" style="24" customWidth="1"/>
    <col min="22" max="22" width="9.8515625" style="24" bestFit="1" customWidth="1"/>
    <col min="23" max="23" width="14.140625" style="24" customWidth="1"/>
    <col min="24" max="24" width="15.28125" style="24" customWidth="1"/>
    <col min="25" max="16384" width="9.140625" style="24" customWidth="1"/>
  </cols>
  <sheetData>
    <row r="1" spans="15:19" ht="91.5" customHeight="1">
      <c r="O1" s="326" t="s">
        <v>168</v>
      </c>
      <c r="P1" s="327"/>
      <c r="Q1" s="327"/>
      <c r="R1" s="327"/>
      <c r="S1" s="130"/>
    </row>
    <row r="2" spans="15:17" ht="15">
      <c r="O2" s="372" t="s">
        <v>141</v>
      </c>
      <c r="P2" s="373"/>
      <c r="Q2" s="373"/>
    </row>
    <row r="3" spans="5:16" ht="15">
      <c r="E3" s="16" t="s">
        <v>70</v>
      </c>
      <c r="P3" s="31"/>
    </row>
    <row r="4" ht="15"/>
    <row r="5" spans="1:10" ht="15">
      <c r="A5" s="5" t="s">
        <v>62</v>
      </c>
      <c r="B5" s="3"/>
      <c r="C5" s="3"/>
      <c r="D5" s="160" t="s">
        <v>138</v>
      </c>
      <c r="E5" s="3"/>
      <c r="F5" s="3"/>
      <c r="G5" s="3"/>
      <c r="H5" s="3"/>
      <c r="I5" s="3"/>
      <c r="J5" s="3"/>
    </row>
    <row r="6" spans="1:10" ht="15">
      <c r="A6" s="5" t="s">
        <v>63</v>
      </c>
      <c r="B6" s="3"/>
      <c r="C6" s="3"/>
      <c r="D6" s="160" t="s">
        <v>192</v>
      </c>
      <c r="E6" s="3"/>
      <c r="F6" s="3"/>
      <c r="G6" s="3"/>
      <c r="H6" s="3"/>
      <c r="I6" s="3"/>
      <c r="J6" s="3"/>
    </row>
    <row r="7" ht="15"/>
    <row r="8" spans="1:20" s="26" customFormat="1" ht="87" customHeight="1">
      <c r="A8" s="126" t="s">
        <v>0</v>
      </c>
      <c r="B8" s="126" t="s">
        <v>24</v>
      </c>
      <c r="C8" s="126" t="s">
        <v>71</v>
      </c>
      <c r="D8" s="126" t="s">
        <v>22</v>
      </c>
      <c r="E8" s="336" t="s">
        <v>72</v>
      </c>
      <c r="F8" s="336"/>
      <c r="G8" s="336"/>
      <c r="H8" s="336" t="s">
        <v>23</v>
      </c>
      <c r="I8" s="336"/>
      <c r="J8" s="336"/>
      <c r="K8" s="336"/>
      <c r="L8" s="336"/>
      <c r="M8" s="376" t="s">
        <v>73</v>
      </c>
      <c r="N8" s="377"/>
      <c r="O8" s="377"/>
      <c r="P8" s="377"/>
      <c r="Q8" s="377"/>
      <c r="R8" s="377"/>
      <c r="S8" s="378"/>
      <c r="T8" s="35" t="s">
        <v>56</v>
      </c>
    </row>
    <row r="9" spans="1:20" s="26" customFormat="1" ht="13.5" thickBot="1">
      <c r="A9" s="27"/>
      <c r="B9" s="27"/>
      <c r="C9" s="27"/>
      <c r="D9" s="27"/>
      <c r="E9" s="113" t="s">
        <v>78</v>
      </c>
      <c r="F9" s="113" t="s">
        <v>15</v>
      </c>
      <c r="G9" s="113" t="s">
        <v>16</v>
      </c>
      <c r="H9" s="113" t="s">
        <v>17</v>
      </c>
      <c r="I9" s="113" t="s">
        <v>18</v>
      </c>
      <c r="J9" s="113" t="s">
        <v>19</v>
      </c>
      <c r="K9" s="113" t="s">
        <v>20</v>
      </c>
      <c r="L9" s="113" t="s">
        <v>21</v>
      </c>
      <c r="M9" s="113" t="s">
        <v>6</v>
      </c>
      <c r="N9" s="113" t="s">
        <v>7</v>
      </c>
      <c r="O9" s="113" t="s">
        <v>8</v>
      </c>
      <c r="P9" s="113" t="s">
        <v>9</v>
      </c>
      <c r="Q9" s="114" t="s">
        <v>10</v>
      </c>
      <c r="R9" s="115" t="s">
        <v>107</v>
      </c>
      <c r="S9" s="131" t="s">
        <v>107</v>
      </c>
      <c r="T9" s="173"/>
    </row>
    <row r="10" spans="1:20" s="26" customFormat="1" ht="24" customHeight="1" thickBot="1">
      <c r="A10" s="328" t="s">
        <v>53</v>
      </c>
      <c r="B10" s="337" t="s">
        <v>74</v>
      </c>
      <c r="C10" s="339" t="s">
        <v>138</v>
      </c>
      <c r="D10" s="117" t="s">
        <v>56</v>
      </c>
      <c r="E10" s="39"/>
      <c r="F10" s="39"/>
      <c r="G10" s="39"/>
      <c r="H10" s="39"/>
      <c r="I10" s="39"/>
      <c r="J10" s="39"/>
      <c r="K10" s="40"/>
      <c r="L10" s="39"/>
      <c r="M10" s="116">
        <v>763.3</v>
      </c>
      <c r="N10" s="116">
        <v>19183.5</v>
      </c>
      <c r="O10" s="116">
        <v>15435.8</v>
      </c>
      <c r="P10" s="252">
        <v>16744</v>
      </c>
      <c r="Q10" s="252">
        <v>16667.1</v>
      </c>
      <c r="R10" s="252">
        <v>16744</v>
      </c>
      <c r="S10" s="252">
        <v>14986</v>
      </c>
      <c r="T10" s="116">
        <v>83779.7</v>
      </c>
    </row>
    <row r="11" spans="1:20" s="26" customFormat="1" ht="27.75" customHeight="1">
      <c r="A11" s="329"/>
      <c r="B11" s="338"/>
      <c r="C11" s="340"/>
      <c r="D11" s="51" t="s">
        <v>173</v>
      </c>
      <c r="E11" s="28"/>
      <c r="F11" s="28"/>
      <c r="G11" s="28"/>
      <c r="H11" s="28"/>
      <c r="I11" s="28"/>
      <c r="J11" s="28"/>
      <c r="K11" s="32"/>
      <c r="L11" s="28"/>
      <c r="M11" s="106">
        <v>763.3</v>
      </c>
      <c r="N11" s="106">
        <v>44.8</v>
      </c>
      <c r="O11" s="106">
        <f>O10-O13</f>
        <v>14205.8</v>
      </c>
      <c r="P11" s="106">
        <f>P10-P14-P15</f>
        <v>38.93999999999869</v>
      </c>
      <c r="Q11" s="106">
        <f>Q10-Q14-Q15</f>
        <v>49.79999999999927</v>
      </c>
      <c r="R11" s="106">
        <f>R10-R14-R15</f>
        <v>-106</v>
      </c>
      <c r="S11" s="106">
        <f>S10-S14-S15</f>
        <v>50</v>
      </c>
      <c r="T11" s="116">
        <f>SUM(M11:S11)</f>
        <v>15046.639999999998</v>
      </c>
    </row>
    <row r="12" spans="1:20" s="26" customFormat="1" ht="27.75" customHeight="1">
      <c r="A12" s="329"/>
      <c r="B12" s="338"/>
      <c r="C12" s="340"/>
      <c r="D12" s="50" t="s">
        <v>174</v>
      </c>
      <c r="E12" s="29"/>
      <c r="F12" s="29"/>
      <c r="G12" s="29"/>
      <c r="H12" s="28"/>
      <c r="I12" s="28"/>
      <c r="J12" s="28"/>
      <c r="K12" s="32"/>
      <c r="L12" s="28"/>
      <c r="M12" s="67">
        <v>0</v>
      </c>
      <c r="N12" s="67">
        <v>0</v>
      </c>
      <c r="O12" s="67">
        <v>0</v>
      </c>
      <c r="P12" s="67"/>
      <c r="Q12" s="86">
        <v>0</v>
      </c>
      <c r="R12" s="90"/>
      <c r="S12" s="86">
        <v>0</v>
      </c>
      <c r="T12" s="107">
        <v>0</v>
      </c>
    </row>
    <row r="13" spans="1:28" s="26" customFormat="1" ht="45" customHeight="1">
      <c r="A13" s="330"/>
      <c r="B13" s="338"/>
      <c r="C13" s="340"/>
      <c r="D13" s="50" t="s">
        <v>189</v>
      </c>
      <c r="E13" s="37"/>
      <c r="F13" s="37"/>
      <c r="G13" s="29"/>
      <c r="H13" s="29"/>
      <c r="I13" s="29"/>
      <c r="J13" s="29"/>
      <c r="K13" s="30"/>
      <c r="L13" s="29"/>
      <c r="M13" s="169">
        <v>1192.6</v>
      </c>
      <c r="N13" s="169">
        <v>1269.1</v>
      </c>
      <c r="O13" s="169">
        <v>1230</v>
      </c>
      <c r="P13" s="169">
        <v>1155.86</v>
      </c>
      <c r="Q13" s="170">
        <v>1175.9</v>
      </c>
      <c r="R13" s="171"/>
      <c r="S13" s="170">
        <v>1175.9</v>
      </c>
      <c r="T13" s="188">
        <f>SUM(M13:S13)</f>
        <v>7199.359999999999</v>
      </c>
      <c r="U13" s="54"/>
      <c r="V13" s="54"/>
      <c r="W13" s="54"/>
      <c r="X13" s="54"/>
      <c r="Y13" s="54"/>
      <c r="Z13" s="54"/>
      <c r="AA13" s="54"/>
      <c r="AB13" s="54"/>
    </row>
    <row r="14" spans="1:28" s="26" customFormat="1" ht="45" customHeight="1">
      <c r="A14" s="363"/>
      <c r="B14" s="361" t="s">
        <v>142</v>
      </c>
      <c r="C14" s="120" t="s">
        <v>146</v>
      </c>
      <c r="D14" s="50" t="s">
        <v>190</v>
      </c>
      <c r="E14" s="37"/>
      <c r="F14" s="37"/>
      <c r="G14" s="118"/>
      <c r="H14" s="118"/>
      <c r="I14" s="118"/>
      <c r="J14" s="118"/>
      <c r="K14" s="119"/>
      <c r="L14" s="118"/>
      <c r="M14" s="169">
        <v>1192.6</v>
      </c>
      <c r="N14" s="193">
        <v>1269.117</v>
      </c>
      <c r="O14" s="169">
        <v>1230</v>
      </c>
      <c r="P14" s="254">
        <v>1155.86</v>
      </c>
      <c r="Q14" s="170">
        <v>1175.9</v>
      </c>
      <c r="R14" s="171">
        <v>850</v>
      </c>
      <c r="S14" s="170">
        <v>1175.9</v>
      </c>
      <c r="T14" s="188">
        <f>M14+N14+O14+P14+Q14+S14</f>
        <v>7199.376999999999</v>
      </c>
      <c r="U14" s="54"/>
      <c r="V14" s="54"/>
      <c r="W14" s="54"/>
      <c r="X14" s="54"/>
      <c r="Y14" s="54"/>
      <c r="Z14" s="54"/>
      <c r="AA14" s="54"/>
      <c r="AB14" s="54"/>
    </row>
    <row r="15" spans="1:28" s="26" customFormat="1" ht="41.25" customHeight="1">
      <c r="A15" s="364"/>
      <c r="B15" s="362"/>
      <c r="C15" s="120" t="s">
        <v>175</v>
      </c>
      <c r="D15" s="51" t="s">
        <v>191</v>
      </c>
      <c r="E15" s="29"/>
      <c r="F15" s="29"/>
      <c r="G15" s="29"/>
      <c r="H15" s="29"/>
      <c r="I15" s="29"/>
      <c r="J15" s="29"/>
      <c r="K15" s="30"/>
      <c r="L15" s="29"/>
      <c r="M15" s="63">
        <v>20057</v>
      </c>
      <c r="N15" s="63">
        <v>17869.6</v>
      </c>
      <c r="O15" s="63">
        <v>14152.2</v>
      </c>
      <c r="P15" s="253">
        <v>15549.2</v>
      </c>
      <c r="Q15" s="63">
        <v>15441.4</v>
      </c>
      <c r="R15" s="172">
        <v>16000</v>
      </c>
      <c r="S15" s="63">
        <v>13760.1</v>
      </c>
      <c r="T15" s="188">
        <f>SUM(M15:S15)</f>
        <v>112829.5</v>
      </c>
      <c r="U15" s="54"/>
      <c r="V15" s="54"/>
      <c r="W15" s="54"/>
      <c r="X15" s="54"/>
      <c r="Y15" s="54"/>
      <c r="Z15" s="54"/>
      <c r="AA15" s="54"/>
      <c r="AB15" s="54"/>
    </row>
    <row r="16" spans="1:28" s="26" customFormat="1" ht="20.25" customHeight="1">
      <c r="A16" s="331"/>
      <c r="B16" s="332" t="s">
        <v>32</v>
      </c>
      <c r="C16" s="334" t="s">
        <v>110</v>
      </c>
      <c r="D16" s="228" t="s">
        <v>56</v>
      </c>
      <c r="E16" s="29"/>
      <c r="F16" s="30"/>
      <c r="G16" s="30"/>
      <c r="H16" s="29"/>
      <c r="I16" s="29"/>
      <c r="J16" s="29"/>
      <c r="K16" s="30"/>
      <c r="L16" s="29"/>
      <c r="M16" s="127" t="s">
        <v>113</v>
      </c>
      <c r="N16" s="127" t="s">
        <v>111</v>
      </c>
      <c r="O16" s="127" t="s">
        <v>114</v>
      </c>
      <c r="P16" s="127"/>
      <c r="Q16" s="128"/>
      <c r="R16" s="127"/>
      <c r="S16" s="128"/>
      <c r="T16" s="224">
        <f>M16+N16+O16</f>
        <v>476.3</v>
      </c>
      <c r="U16" s="54"/>
      <c r="V16" s="54"/>
      <c r="W16" s="54"/>
      <c r="X16" s="54"/>
      <c r="Y16" s="54"/>
      <c r="Z16" s="54"/>
      <c r="AA16" s="54"/>
      <c r="AB16" s="54"/>
    </row>
    <row r="17" spans="1:20" s="26" customFormat="1" ht="28.5" customHeight="1">
      <c r="A17" s="329"/>
      <c r="B17" s="333"/>
      <c r="C17" s="335"/>
      <c r="D17" s="51" t="s">
        <v>171</v>
      </c>
      <c r="E17" s="29"/>
      <c r="F17" s="30"/>
      <c r="G17" s="30"/>
      <c r="H17" s="29"/>
      <c r="I17" s="29"/>
      <c r="J17" s="29"/>
      <c r="K17" s="30"/>
      <c r="L17" s="29"/>
      <c r="M17" s="226">
        <v>131.5</v>
      </c>
      <c r="N17" s="226">
        <v>44.8</v>
      </c>
      <c r="O17" s="226">
        <v>300</v>
      </c>
      <c r="P17" s="36">
        <v>0</v>
      </c>
      <c r="Q17" s="85">
        <v>0</v>
      </c>
      <c r="R17" s="35"/>
      <c r="S17" s="85">
        <v>0</v>
      </c>
      <c r="T17" s="227">
        <f>M17+N17+O17</f>
        <v>476.3</v>
      </c>
    </row>
    <row r="18" spans="1:20" s="26" customFormat="1" ht="23.25" customHeight="1">
      <c r="A18" s="329"/>
      <c r="B18" s="333"/>
      <c r="C18" s="335"/>
      <c r="D18" s="50" t="s">
        <v>172</v>
      </c>
      <c r="E18" s="37"/>
      <c r="F18" s="38"/>
      <c r="G18" s="38"/>
      <c r="H18" s="29"/>
      <c r="I18" s="29"/>
      <c r="J18" s="29"/>
      <c r="K18" s="30"/>
      <c r="L18" s="29"/>
      <c r="M18" s="52">
        <v>0</v>
      </c>
      <c r="N18" s="52">
        <v>0</v>
      </c>
      <c r="O18" s="52">
        <v>0</v>
      </c>
      <c r="P18" s="52">
        <v>0</v>
      </c>
      <c r="Q18" s="87">
        <v>0</v>
      </c>
      <c r="R18" s="90"/>
      <c r="S18" s="87">
        <v>0</v>
      </c>
      <c r="T18" s="227">
        <f>M18+N18+O18</f>
        <v>0</v>
      </c>
    </row>
    <row r="19" spans="1:20" s="26" customFormat="1" ht="54.75" customHeight="1">
      <c r="A19" s="219"/>
      <c r="B19" s="222" t="s">
        <v>33</v>
      </c>
      <c r="C19" s="223" t="s">
        <v>155</v>
      </c>
      <c r="D19" s="50" t="s">
        <v>177</v>
      </c>
      <c r="E19" s="37"/>
      <c r="F19" s="38"/>
      <c r="G19" s="38"/>
      <c r="H19" s="37"/>
      <c r="I19" s="37"/>
      <c r="J19" s="37"/>
      <c r="K19" s="38"/>
      <c r="L19" s="37"/>
      <c r="M19" s="225">
        <v>131.5</v>
      </c>
      <c r="N19" s="225">
        <v>44.8</v>
      </c>
      <c r="O19" s="225">
        <v>300</v>
      </c>
      <c r="P19" s="220"/>
      <c r="Q19" s="221"/>
      <c r="R19" s="90"/>
      <c r="S19" s="221"/>
      <c r="T19" s="210">
        <f>M19+N19+O19</f>
        <v>476.3</v>
      </c>
    </row>
    <row r="20" spans="1:20" s="26" customFormat="1" ht="25.5" customHeight="1">
      <c r="A20" s="331"/>
      <c r="B20" s="353" t="s">
        <v>32</v>
      </c>
      <c r="C20" s="334" t="s">
        <v>64</v>
      </c>
      <c r="D20" s="344" t="s">
        <v>176</v>
      </c>
      <c r="E20" s="351"/>
      <c r="F20" s="368"/>
      <c r="G20" s="368"/>
      <c r="H20" s="349"/>
      <c r="I20" s="349"/>
      <c r="J20" s="349"/>
      <c r="K20" s="349"/>
      <c r="L20" s="349"/>
      <c r="M20" s="351"/>
      <c r="N20" s="351"/>
      <c r="O20" s="351"/>
      <c r="P20" s="351">
        <v>9.5</v>
      </c>
      <c r="Q20" s="351">
        <v>0</v>
      </c>
      <c r="R20" s="35"/>
      <c r="S20" s="351">
        <v>0</v>
      </c>
      <c r="T20" s="374">
        <f>SUM(P20:S20)</f>
        <v>9.5</v>
      </c>
    </row>
    <row r="21" spans="1:20" s="26" customFormat="1" ht="10.5" customHeight="1">
      <c r="A21" s="358"/>
      <c r="B21" s="360"/>
      <c r="C21" s="334"/>
      <c r="D21" s="345"/>
      <c r="E21" s="371"/>
      <c r="F21" s="369"/>
      <c r="G21" s="369"/>
      <c r="H21" s="350"/>
      <c r="I21" s="350"/>
      <c r="J21" s="350"/>
      <c r="K21" s="350"/>
      <c r="L21" s="350"/>
      <c r="M21" s="352"/>
      <c r="N21" s="352"/>
      <c r="O21" s="352"/>
      <c r="P21" s="352"/>
      <c r="Q21" s="352"/>
      <c r="R21" s="91"/>
      <c r="S21" s="352"/>
      <c r="T21" s="375"/>
    </row>
    <row r="22" spans="1:20" s="26" customFormat="1" ht="12.75" customHeight="1" hidden="1">
      <c r="A22" s="358"/>
      <c r="B22" s="360"/>
      <c r="C22" s="334"/>
      <c r="D22" s="345"/>
      <c r="E22" s="371"/>
      <c r="F22" s="369"/>
      <c r="G22" s="369"/>
      <c r="H22" s="29"/>
      <c r="I22" s="29"/>
      <c r="J22" s="30"/>
      <c r="K22" s="30"/>
      <c r="L22" s="29"/>
      <c r="M22" s="42"/>
      <c r="N22" s="42"/>
      <c r="O22" s="42"/>
      <c r="P22" s="42"/>
      <c r="Q22" s="88"/>
      <c r="R22" s="90"/>
      <c r="S22" s="88"/>
      <c r="T22" s="341">
        <f>P22+Q22+S22</f>
        <v>0</v>
      </c>
    </row>
    <row r="23" spans="1:20" s="26" customFormat="1" ht="12.75" customHeight="1" hidden="1">
      <c r="A23" s="359"/>
      <c r="B23" s="354"/>
      <c r="C23" s="334"/>
      <c r="D23" s="345"/>
      <c r="E23" s="352"/>
      <c r="F23" s="370"/>
      <c r="G23" s="370"/>
      <c r="H23" s="36"/>
      <c r="I23" s="36"/>
      <c r="J23" s="35"/>
      <c r="K23" s="35"/>
      <c r="L23" s="36"/>
      <c r="M23" s="41"/>
      <c r="N23" s="41"/>
      <c r="O23" s="41"/>
      <c r="P23" s="41"/>
      <c r="Q23" s="89"/>
      <c r="R23" s="91"/>
      <c r="S23" s="89"/>
      <c r="T23" s="342"/>
    </row>
    <row r="24" spans="1:20" s="26" customFormat="1" ht="76.5" customHeight="1" hidden="1">
      <c r="A24" s="68" t="s">
        <v>36</v>
      </c>
      <c r="B24" s="216" t="s">
        <v>33</v>
      </c>
      <c r="C24" s="208" t="s">
        <v>106</v>
      </c>
      <c r="D24" s="345"/>
      <c r="E24" s="69"/>
      <c r="F24" s="68"/>
      <c r="G24" s="68"/>
      <c r="H24" s="29"/>
      <c r="I24" s="29"/>
      <c r="J24" s="29"/>
      <c r="K24" s="29"/>
      <c r="L24" s="29"/>
      <c r="M24" s="52">
        <v>631.8</v>
      </c>
      <c r="N24" s="52">
        <v>542.2</v>
      </c>
      <c r="O24" s="52"/>
      <c r="P24" s="52"/>
      <c r="Q24" s="87"/>
      <c r="R24" s="90"/>
      <c r="S24" s="87"/>
      <c r="T24" s="343"/>
    </row>
    <row r="25" spans="1:20" s="26" customFormat="1" ht="51">
      <c r="A25" s="68"/>
      <c r="B25" s="70" t="s">
        <v>33</v>
      </c>
      <c r="C25" s="83" t="s">
        <v>155</v>
      </c>
      <c r="D25" s="346"/>
      <c r="E25" s="69"/>
      <c r="F25" s="68"/>
      <c r="G25" s="68"/>
      <c r="H25" s="29"/>
      <c r="I25" s="29"/>
      <c r="J25" s="29"/>
      <c r="K25" s="29"/>
      <c r="L25" s="29"/>
      <c r="M25" s="52"/>
      <c r="N25" s="52"/>
      <c r="O25" s="52"/>
      <c r="P25" s="52">
        <v>9.5</v>
      </c>
      <c r="Q25" s="87">
        <v>0</v>
      </c>
      <c r="R25" s="90"/>
      <c r="S25" s="87">
        <v>0</v>
      </c>
      <c r="T25" s="343"/>
    </row>
    <row r="26" spans="1:20" s="26" customFormat="1" ht="15" customHeight="1">
      <c r="A26" s="68"/>
      <c r="B26" s="353" t="s">
        <v>32</v>
      </c>
      <c r="C26" s="347" t="s">
        <v>148</v>
      </c>
      <c r="D26" s="229" t="s">
        <v>56</v>
      </c>
      <c r="E26" s="69"/>
      <c r="F26" s="68"/>
      <c r="G26" s="68"/>
      <c r="H26" s="29"/>
      <c r="I26" s="29"/>
      <c r="J26" s="29"/>
      <c r="K26" s="29"/>
      <c r="L26" s="29"/>
      <c r="M26" s="52">
        <v>0</v>
      </c>
      <c r="N26" s="52">
        <v>0</v>
      </c>
      <c r="O26" s="52">
        <v>0</v>
      </c>
      <c r="P26" s="52">
        <v>0</v>
      </c>
      <c r="Q26" s="87">
        <v>0</v>
      </c>
      <c r="R26" s="90"/>
      <c r="S26" s="87">
        <v>0</v>
      </c>
      <c r="T26" s="343"/>
    </row>
    <row r="27" spans="1:20" s="26" customFormat="1" ht="38.25" customHeight="1">
      <c r="A27" s="68"/>
      <c r="B27" s="354"/>
      <c r="C27" s="348"/>
      <c r="D27" s="344" t="s">
        <v>170</v>
      </c>
      <c r="E27" s="69"/>
      <c r="F27" s="68"/>
      <c r="G27" s="68"/>
      <c r="H27" s="29"/>
      <c r="I27" s="29"/>
      <c r="J27" s="29"/>
      <c r="K27" s="29"/>
      <c r="L27" s="29"/>
      <c r="M27" s="211">
        <v>0</v>
      </c>
      <c r="N27" s="211">
        <v>0</v>
      </c>
      <c r="O27" s="211">
        <v>0</v>
      </c>
      <c r="P27" s="211">
        <v>0</v>
      </c>
      <c r="Q27" s="212">
        <v>0</v>
      </c>
      <c r="R27" s="213"/>
      <c r="S27" s="212">
        <v>0</v>
      </c>
      <c r="T27" s="343"/>
    </row>
    <row r="28" spans="1:20" s="26" customFormat="1" ht="102">
      <c r="A28" s="35"/>
      <c r="B28" s="64" t="s">
        <v>33</v>
      </c>
      <c r="C28" s="217" t="s">
        <v>169</v>
      </c>
      <c r="D28" s="345"/>
      <c r="E28" s="69"/>
      <c r="F28" s="68"/>
      <c r="G28" s="68"/>
      <c r="H28" s="29"/>
      <c r="I28" s="29"/>
      <c r="J28" s="29"/>
      <c r="K28" s="29"/>
      <c r="L28" s="29"/>
      <c r="M28" s="211">
        <v>0</v>
      </c>
      <c r="N28" s="211">
        <v>0</v>
      </c>
      <c r="O28" s="211">
        <v>0</v>
      </c>
      <c r="P28" s="211">
        <v>0</v>
      </c>
      <c r="Q28" s="212">
        <v>0</v>
      </c>
      <c r="R28" s="213"/>
      <c r="S28" s="212">
        <v>0</v>
      </c>
      <c r="T28" s="209">
        <v>0</v>
      </c>
    </row>
    <row r="29" spans="1:20" s="26" customFormat="1" ht="63.75">
      <c r="A29" s="35"/>
      <c r="B29" s="64" t="s">
        <v>33</v>
      </c>
      <c r="C29" s="218" t="s">
        <v>156</v>
      </c>
      <c r="D29" s="346"/>
      <c r="E29" s="69"/>
      <c r="F29" s="68"/>
      <c r="G29" s="68"/>
      <c r="H29" s="29"/>
      <c r="I29" s="29"/>
      <c r="J29" s="29"/>
      <c r="K29" s="29"/>
      <c r="L29" s="29"/>
      <c r="M29" s="211">
        <v>0</v>
      </c>
      <c r="N29" s="211">
        <v>0</v>
      </c>
      <c r="O29" s="211">
        <v>0</v>
      </c>
      <c r="P29" s="211">
        <v>0</v>
      </c>
      <c r="Q29" s="212">
        <v>0</v>
      </c>
      <c r="R29" s="213"/>
      <c r="S29" s="212">
        <v>0</v>
      </c>
      <c r="T29" s="209">
        <v>0</v>
      </c>
    </row>
    <row r="30" spans="1:20" s="26" customFormat="1" ht="15" customHeight="1">
      <c r="A30" s="368"/>
      <c r="B30" s="365" t="s">
        <v>79</v>
      </c>
      <c r="C30" s="355" t="s">
        <v>84</v>
      </c>
      <c r="D30" s="230" t="s">
        <v>56</v>
      </c>
      <c r="E30" s="69"/>
      <c r="F30" s="68"/>
      <c r="G30" s="68"/>
      <c r="H30" s="29"/>
      <c r="I30" s="29"/>
      <c r="J30" s="29"/>
      <c r="K30" s="29"/>
      <c r="L30" s="29"/>
      <c r="M30" s="211">
        <v>0</v>
      </c>
      <c r="N30" s="211">
        <v>0</v>
      </c>
      <c r="O30" s="211">
        <v>0</v>
      </c>
      <c r="P30" s="211">
        <v>0</v>
      </c>
      <c r="Q30" s="212">
        <v>0</v>
      </c>
      <c r="R30" s="213"/>
      <c r="S30" s="212">
        <v>0</v>
      </c>
      <c r="T30" s="209">
        <v>0</v>
      </c>
    </row>
    <row r="31" spans="1:20" s="26" customFormat="1" ht="25.5" customHeight="1">
      <c r="A31" s="369"/>
      <c r="B31" s="366"/>
      <c r="C31" s="356"/>
      <c r="D31" s="59" t="s">
        <v>91</v>
      </c>
      <c r="E31" s="57"/>
      <c r="F31" s="57"/>
      <c r="G31" s="57"/>
      <c r="H31" s="57"/>
      <c r="I31" s="57"/>
      <c r="J31" s="57"/>
      <c r="K31" s="57"/>
      <c r="L31" s="58"/>
      <c r="M31" s="191">
        <v>0</v>
      </c>
      <c r="N31" s="189">
        <v>0</v>
      </c>
      <c r="O31" s="189">
        <v>0</v>
      </c>
      <c r="P31" s="189">
        <v>0</v>
      </c>
      <c r="Q31" s="190">
        <v>0</v>
      </c>
      <c r="R31" s="171"/>
      <c r="S31" s="190">
        <v>0</v>
      </c>
      <c r="T31" s="210">
        <f>SUM(M31:S31)</f>
        <v>0</v>
      </c>
    </row>
    <row r="32" spans="1:20" ht="48" customHeight="1">
      <c r="A32" s="370"/>
      <c r="B32" s="367"/>
      <c r="C32" s="357"/>
      <c r="D32" s="59" t="s">
        <v>87</v>
      </c>
      <c r="E32" s="57"/>
      <c r="F32" s="57"/>
      <c r="G32" s="57"/>
      <c r="H32" s="57"/>
      <c r="I32" s="57"/>
      <c r="J32" s="57"/>
      <c r="K32" s="57"/>
      <c r="L32" s="58"/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/>
      <c r="S32" s="189">
        <v>0</v>
      </c>
      <c r="T32" s="210">
        <v>0</v>
      </c>
    </row>
    <row r="33" spans="1:20" ht="51">
      <c r="A33" s="214"/>
      <c r="B33" s="64" t="s">
        <v>33</v>
      </c>
      <c r="C33" s="65" t="s">
        <v>85</v>
      </c>
      <c r="D33" s="59" t="s">
        <v>90</v>
      </c>
      <c r="E33" s="57"/>
      <c r="F33" s="57"/>
      <c r="G33" s="57"/>
      <c r="H33" s="57"/>
      <c r="I33" s="57"/>
      <c r="J33" s="57"/>
      <c r="K33" s="57"/>
      <c r="L33" s="58"/>
      <c r="M33" s="189">
        <v>0</v>
      </c>
      <c r="N33" s="189">
        <v>0</v>
      </c>
      <c r="O33" s="189">
        <v>0</v>
      </c>
      <c r="P33" s="189">
        <v>0</v>
      </c>
      <c r="Q33" s="190">
        <v>0</v>
      </c>
      <c r="R33" s="171"/>
      <c r="S33" s="190">
        <v>0</v>
      </c>
      <c r="T33" s="210">
        <v>0</v>
      </c>
    </row>
    <row r="34" spans="1:20" ht="43.5" customHeight="1">
      <c r="A34" s="215"/>
      <c r="B34" s="64" t="s">
        <v>33</v>
      </c>
      <c r="C34" s="65" t="s">
        <v>159</v>
      </c>
      <c r="D34" s="59" t="s">
        <v>87</v>
      </c>
      <c r="E34" s="55"/>
      <c r="F34" s="55"/>
      <c r="G34" s="55"/>
      <c r="H34" s="55"/>
      <c r="I34" s="55"/>
      <c r="J34" s="55"/>
      <c r="K34" s="55"/>
      <c r="L34" s="56"/>
      <c r="M34" s="192">
        <v>0</v>
      </c>
      <c r="N34" s="189">
        <v>0</v>
      </c>
      <c r="O34" s="189">
        <v>0</v>
      </c>
      <c r="P34" s="189">
        <v>0</v>
      </c>
      <c r="Q34" s="190">
        <v>0</v>
      </c>
      <c r="R34" s="171"/>
      <c r="S34" s="190">
        <v>0</v>
      </c>
      <c r="T34" s="210">
        <v>0</v>
      </c>
    </row>
    <row r="35" spans="1:2" ht="36.75" customHeight="1">
      <c r="A35" s="61"/>
      <c r="B35" s="60"/>
    </row>
    <row r="36" spans="1:2" ht="15">
      <c r="A36" s="61"/>
      <c r="B36" s="60"/>
    </row>
    <row r="40" spans="18:19" ht="15">
      <c r="R40" s="96"/>
      <c r="S40" s="96"/>
    </row>
    <row r="41" spans="18:19" ht="15">
      <c r="R41" s="97"/>
      <c r="S41" s="97"/>
    </row>
    <row r="42" spans="18:19" ht="15">
      <c r="R42" s="98"/>
      <c r="S42" s="98"/>
    </row>
    <row r="43" spans="18:19" ht="15">
      <c r="R43" s="99"/>
      <c r="S43" s="99"/>
    </row>
    <row r="44" spans="18:19" ht="15">
      <c r="R44" s="98"/>
      <c r="S44" s="98"/>
    </row>
    <row r="45" spans="18:19" ht="15">
      <c r="R45" s="100"/>
      <c r="S45" s="100"/>
    </row>
    <row r="46" spans="18:19" ht="15">
      <c r="R46" s="98"/>
      <c r="S46" s="98"/>
    </row>
    <row r="47" spans="18:19" ht="15">
      <c r="R47" s="99"/>
      <c r="S47" s="99"/>
    </row>
    <row r="48" spans="18:19" ht="15">
      <c r="R48" s="98"/>
      <c r="S48" s="98"/>
    </row>
    <row r="49" spans="18:19" ht="15">
      <c r="R49" s="101"/>
      <c r="S49" s="101"/>
    </row>
    <row r="50" spans="18:19" ht="15">
      <c r="R50" s="102"/>
      <c r="S50" s="102"/>
    </row>
    <row r="51" spans="18:19" ht="15">
      <c r="R51" s="103"/>
      <c r="S51" s="103"/>
    </row>
    <row r="52" spans="18:19" ht="15">
      <c r="R52" s="99"/>
      <c r="S52" s="99"/>
    </row>
    <row r="53" spans="18:19" ht="15">
      <c r="R53" s="104"/>
      <c r="S53" s="104"/>
    </row>
    <row r="54" spans="18:19" ht="15">
      <c r="R54" s="104"/>
      <c r="S54" s="104"/>
    </row>
    <row r="55" spans="18:19" ht="15">
      <c r="R55" s="104"/>
      <c r="S55" s="104"/>
    </row>
    <row r="56" spans="18:19" ht="15">
      <c r="R56" s="61"/>
      <c r="S56" s="61"/>
    </row>
  </sheetData>
  <sheetProtection/>
  <mergeCells count="40">
    <mergeCell ref="P20:P21"/>
    <mergeCell ref="Q20:Q21"/>
    <mergeCell ref="O2:Q2"/>
    <mergeCell ref="T20:T21"/>
    <mergeCell ref="S20:S21"/>
    <mergeCell ref="M8:S8"/>
    <mergeCell ref="L20:L21"/>
    <mergeCell ref="G20:G23"/>
    <mergeCell ref="E20:E23"/>
    <mergeCell ref="F20:F23"/>
    <mergeCell ref="N20:N21"/>
    <mergeCell ref="O20:O21"/>
    <mergeCell ref="B26:B27"/>
    <mergeCell ref="C30:C32"/>
    <mergeCell ref="A20:A23"/>
    <mergeCell ref="B20:B23"/>
    <mergeCell ref="C20:C23"/>
    <mergeCell ref="B14:B15"/>
    <mergeCell ref="A14:A15"/>
    <mergeCell ref="B30:B32"/>
    <mergeCell ref="A30:A32"/>
    <mergeCell ref="T22:T23"/>
    <mergeCell ref="T24:T27"/>
    <mergeCell ref="D27:D29"/>
    <mergeCell ref="C26:C27"/>
    <mergeCell ref="H20:H21"/>
    <mergeCell ref="I20:I21"/>
    <mergeCell ref="J20:J21"/>
    <mergeCell ref="K20:K21"/>
    <mergeCell ref="D20:D25"/>
    <mergeCell ref="M20:M21"/>
    <mergeCell ref="O1:R1"/>
    <mergeCell ref="A10:A13"/>
    <mergeCell ref="A16:A18"/>
    <mergeCell ref="B16:B18"/>
    <mergeCell ref="C16:C18"/>
    <mergeCell ref="H8:L8"/>
    <mergeCell ref="E8:G8"/>
    <mergeCell ref="B10:B13"/>
    <mergeCell ref="C10:C13"/>
  </mergeCells>
  <printOptions/>
  <pageMargins left="0.25" right="0.25" top="0.75" bottom="0.75" header="0.3" footer="0.3"/>
  <pageSetup firstPageNumber="43" useFirstPageNumber="1" horizontalDpi="600" verticalDpi="600" orientation="landscape" paperSize="9" scale="71" r:id="rId3"/>
  <headerFooter alignWithMargins="0">
    <oddHeader>&amp;C&amp;P</oddHeader>
  </headerFooter>
  <rowBreaks count="1" manualBreakCount="1">
    <brk id="23" max="1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view="pageBreakPreview" zoomScaleSheetLayoutView="100" zoomScalePageLayoutView="0" workbookViewId="0" topLeftCell="A3">
      <selection activeCell="F67" sqref="F67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31.421875" style="0" customWidth="1"/>
    <col min="4" max="4" width="36.7109375" style="0" customWidth="1"/>
    <col min="5" max="5" width="12.140625" style="0" customWidth="1"/>
    <col min="6" max="7" width="10.8515625" style="0" bestFit="1" customWidth="1"/>
    <col min="8" max="9" width="10.8515625" style="0" customWidth="1"/>
    <col min="10" max="10" width="10.8515625" style="0" bestFit="1" customWidth="1"/>
    <col min="11" max="11" width="11.28125" style="0" customWidth="1"/>
  </cols>
  <sheetData>
    <row r="1" spans="8:11" ht="63" customHeight="1">
      <c r="H1" s="314" t="s">
        <v>182</v>
      </c>
      <c r="I1" s="315"/>
      <c r="J1" s="315"/>
      <c r="K1" s="315"/>
    </row>
    <row r="4" spans="2:11" ht="39" customHeight="1">
      <c r="B4" s="383" t="s">
        <v>75</v>
      </c>
      <c r="C4" s="384"/>
      <c r="D4" s="384"/>
      <c r="E4" s="384"/>
      <c r="F4" s="384"/>
      <c r="G4" s="384"/>
      <c r="H4" s="384"/>
      <c r="I4" s="384"/>
      <c r="J4" s="384"/>
      <c r="K4" s="384"/>
    </row>
    <row r="6" spans="1:11" ht="15">
      <c r="A6" s="204" t="s">
        <v>62</v>
      </c>
      <c r="B6" s="3"/>
      <c r="C6" s="3"/>
      <c r="D6" s="160" t="s">
        <v>143</v>
      </c>
      <c r="E6" s="6"/>
      <c r="F6" s="3"/>
      <c r="G6" s="3"/>
      <c r="H6" s="3"/>
      <c r="I6" s="3"/>
      <c r="J6" s="3"/>
      <c r="K6" s="3"/>
    </row>
    <row r="7" spans="1:12" ht="15">
      <c r="A7" s="204" t="s">
        <v>63</v>
      </c>
      <c r="B7" s="3"/>
      <c r="C7" s="3"/>
      <c r="D7" s="160" t="s">
        <v>144</v>
      </c>
      <c r="E7" s="6"/>
      <c r="F7" s="3"/>
      <c r="G7" s="204" t="s">
        <v>87</v>
      </c>
      <c r="H7" s="204"/>
      <c r="I7" s="204"/>
      <c r="J7" s="204"/>
      <c r="K7" s="204"/>
      <c r="L7" s="205"/>
    </row>
    <row r="9" spans="1:11" ht="33.75" customHeight="1">
      <c r="A9" s="379" t="s">
        <v>0</v>
      </c>
      <c r="B9" s="379" t="s">
        <v>24</v>
      </c>
      <c r="C9" s="382" t="s">
        <v>71</v>
      </c>
      <c r="D9" s="379" t="s">
        <v>25</v>
      </c>
      <c r="E9" s="380" t="s">
        <v>109</v>
      </c>
      <c r="F9" s="379" t="s">
        <v>55</v>
      </c>
      <c r="G9" s="379"/>
      <c r="H9" s="379"/>
      <c r="I9" s="379"/>
      <c r="J9" s="379"/>
      <c r="K9" s="379"/>
    </row>
    <row r="10" spans="1:11" ht="15">
      <c r="A10" s="379"/>
      <c r="B10" s="379"/>
      <c r="C10" s="382"/>
      <c r="D10" s="379"/>
      <c r="E10" s="381"/>
      <c r="F10" s="109" t="s">
        <v>6</v>
      </c>
      <c r="G10" s="109" t="s">
        <v>7</v>
      </c>
      <c r="H10" s="109" t="s">
        <v>8</v>
      </c>
      <c r="I10" s="237" t="s">
        <v>9</v>
      </c>
      <c r="J10" s="109" t="s">
        <v>10</v>
      </c>
      <c r="K10" s="129" t="s">
        <v>107</v>
      </c>
    </row>
    <row r="11" spans="1:12" s="18" customFormat="1" ht="19.5" customHeight="1">
      <c r="A11" s="403"/>
      <c r="B11" s="399" t="s">
        <v>74</v>
      </c>
      <c r="C11" s="397" t="s">
        <v>138</v>
      </c>
      <c r="D11" s="46" t="s">
        <v>56</v>
      </c>
      <c r="E11" s="123">
        <f aca="true" t="shared" si="0" ref="E11:E18">F11+G11+H11+I11+J11+K11</f>
        <v>89236.102</v>
      </c>
      <c r="F11" s="123">
        <v>763.322</v>
      </c>
      <c r="G11" s="123">
        <f>G12+G13+G15</f>
        <v>20525.82</v>
      </c>
      <c r="H11" s="123">
        <v>16567.6</v>
      </c>
      <c r="I11" s="238">
        <v>18111.86</v>
      </c>
      <c r="J11" s="123">
        <v>17474.3</v>
      </c>
      <c r="K11" s="123">
        <v>15793.2</v>
      </c>
      <c r="L11" s="105"/>
    </row>
    <row r="12" spans="1:12" s="18" customFormat="1" ht="42.75" customHeight="1">
      <c r="A12" s="403"/>
      <c r="B12" s="399"/>
      <c r="C12" s="397"/>
      <c r="D12" s="33" t="s">
        <v>77</v>
      </c>
      <c r="E12" s="123">
        <f t="shared" si="0"/>
        <v>5456.3</v>
      </c>
      <c r="F12" s="22">
        <v>0</v>
      </c>
      <c r="G12" s="22">
        <v>1342.2</v>
      </c>
      <c r="H12" s="22">
        <v>1131.8</v>
      </c>
      <c r="I12" s="239">
        <v>1367.9</v>
      </c>
      <c r="J12" s="22">
        <v>807.2</v>
      </c>
      <c r="K12" s="22">
        <v>807.2</v>
      </c>
      <c r="L12" s="45"/>
    </row>
    <row r="13" spans="1:11" s="18" customFormat="1" ht="24.75" customHeight="1">
      <c r="A13" s="403"/>
      <c r="B13" s="399"/>
      <c r="C13" s="397"/>
      <c r="D13" s="33" t="s">
        <v>57</v>
      </c>
      <c r="E13" s="123">
        <f t="shared" si="0"/>
        <v>0.1</v>
      </c>
      <c r="F13" s="110">
        <v>0</v>
      </c>
      <c r="G13" s="110">
        <v>0.1</v>
      </c>
      <c r="H13" s="110">
        <v>0</v>
      </c>
      <c r="I13" s="240">
        <v>0</v>
      </c>
      <c r="J13" s="110">
        <v>0</v>
      </c>
      <c r="K13" s="110">
        <v>0</v>
      </c>
    </row>
    <row r="14" spans="1:11" s="18" customFormat="1" ht="65.25" customHeight="1" hidden="1">
      <c r="A14" s="403"/>
      <c r="B14" s="399"/>
      <c r="C14" s="397"/>
      <c r="D14" s="33" t="s">
        <v>59</v>
      </c>
      <c r="E14" s="123">
        <f t="shared" si="0"/>
        <v>0</v>
      </c>
      <c r="F14" s="47"/>
      <c r="G14" s="47"/>
      <c r="H14" s="47"/>
      <c r="I14" s="241"/>
      <c r="J14" s="47"/>
      <c r="K14" s="93"/>
    </row>
    <row r="15" spans="1:11" s="18" customFormat="1" ht="15" customHeight="1">
      <c r="A15" s="403"/>
      <c r="B15" s="399"/>
      <c r="C15" s="397"/>
      <c r="D15" s="33" t="s">
        <v>76</v>
      </c>
      <c r="E15" s="123">
        <f t="shared" si="0"/>
        <v>83779.70199999999</v>
      </c>
      <c r="F15" s="122">
        <v>763.322</v>
      </c>
      <c r="G15" s="122">
        <v>19183.52</v>
      </c>
      <c r="H15" s="122">
        <f>H11-H12</f>
        <v>15435.8</v>
      </c>
      <c r="I15" s="242">
        <f>I11-I12-I13</f>
        <v>16743.96</v>
      </c>
      <c r="J15" s="122">
        <f>J11-J12-J13</f>
        <v>16667.1</v>
      </c>
      <c r="K15" s="122">
        <f>K11-K12-K13</f>
        <v>14986</v>
      </c>
    </row>
    <row r="16" spans="1:11" s="18" customFormat="1" ht="17.25" customHeight="1" hidden="1">
      <c r="A16" s="404"/>
      <c r="B16" s="400"/>
      <c r="C16" s="398"/>
      <c r="D16" s="21" t="s">
        <v>58</v>
      </c>
      <c r="E16" s="123">
        <f t="shared" si="0"/>
        <v>0</v>
      </c>
      <c r="F16" s="53"/>
      <c r="G16" s="53"/>
      <c r="H16" s="53"/>
      <c r="I16" s="243"/>
      <c r="J16" s="53"/>
      <c r="K16" s="92"/>
    </row>
    <row r="17" spans="1:11" s="18" customFormat="1" ht="38.25" customHeight="1">
      <c r="A17" s="124"/>
      <c r="B17" s="401" t="s">
        <v>145</v>
      </c>
      <c r="C17" s="125" t="s">
        <v>184</v>
      </c>
      <c r="D17" s="21" t="s">
        <v>76</v>
      </c>
      <c r="E17" s="123">
        <f t="shared" si="0"/>
        <v>7199.370999999999</v>
      </c>
      <c r="F17" s="111">
        <v>1192.554</v>
      </c>
      <c r="G17" s="111">
        <v>1269.117</v>
      </c>
      <c r="H17" s="111">
        <v>1230</v>
      </c>
      <c r="I17" s="244">
        <v>1155.9</v>
      </c>
      <c r="J17" s="111">
        <v>1175.9</v>
      </c>
      <c r="K17" s="186">
        <v>1175.9</v>
      </c>
    </row>
    <row r="18" spans="1:11" s="18" customFormat="1" ht="50.25" customHeight="1">
      <c r="A18" s="124"/>
      <c r="B18" s="402"/>
      <c r="C18" s="125" t="s">
        <v>112</v>
      </c>
      <c r="D18" s="21" t="s">
        <v>76</v>
      </c>
      <c r="E18" s="187">
        <f t="shared" si="0"/>
        <v>96829.46</v>
      </c>
      <c r="F18" s="111">
        <v>20057</v>
      </c>
      <c r="G18" s="111">
        <v>17869.6</v>
      </c>
      <c r="H18" s="111">
        <v>14152.2</v>
      </c>
      <c r="I18" s="244">
        <v>15549.16</v>
      </c>
      <c r="J18" s="111">
        <v>15441.4</v>
      </c>
      <c r="K18" s="186">
        <v>13760.1</v>
      </c>
    </row>
    <row r="19" spans="1:11" s="17" customFormat="1" ht="16.5" customHeight="1">
      <c r="A19" s="385">
        <v>1</v>
      </c>
      <c r="B19" s="389" t="s">
        <v>32</v>
      </c>
      <c r="C19" s="393" t="s">
        <v>185</v>
      </c>
      <c r="D19" s="33" t="s">
        <v>56</v>
      </c>
      <c r="E19" s="112">
        <f>E20+E21+E23</f>
        <v>3631.322</v>
      </c>
      <c r="F19" s="111">
        <v>763.3</v>
      </c>
      <c r="G19" s="111">
        <v>1387.1</v>
      </c>
      <c r="H19" s="111">
        <v>1185.4</v>
      </c>
      <c r="I19" s="244">
        <v>195.47</v>
      </c>
      <c r="J19" s="111">
        <v>50</v>
      </c>
      <c r="K19" s="111">
        <v>50</v>
      </c>
    </row>
    <row r="20" spans="1:18" s="17" customFormat="1" ht="39" customHeight="1">
      <c r="A20" s="386"/>
      <c r="B20" s="390"/>
      <c r="C20" s="394"/>
      <c r="D20" s="33" t="s">
        <v>77</v>
      </c>
      <c r="E20" s="22">
        <f>F20+G20+H20+I20+J20+K20</f>
        <v>3291.8210000000004</v>
      </c>
      <c r="F20" s="53">
        <v>631.821</v>
      </c>
      <c r="G20" s="53">
        <f>G19-G21-G23</f>
        <v>1342.2</v>
      </c>
      <c r="H20" s="53">
        <f>H19-H23</f>
        <v>1131.8000000000002</v>
      </c>
      <c r="I20" s="243">
        <v>186</v>
      </c>
      <c r="J20" s="53"/>
      <c r="K20" s="92"/>
      <c r="L20" s="44"/>
      <c r="M20" s="44"/>
      <c r="N20" s="44"/>
      <c r="O20" s="44"/>
      <c r="P20" s="44"/>
      <c r="Q20" s="44"/>
      <c r="R20" s="44"/>
    </row>
    <row r="21" spans="1:11" s="17" customFormat="1" ht="27" customHeight="1">
      <c r="A21" s="386"/>
      <c r="B21" s="390"/>
      <c r="C21" s="394"/>
      <c r="D21" s="33" t="s">
        <v>57</v>
      </c>
      <c r="E21" s="110">
        <f>F21+G21+H21+I21+J21+K21</f>
        <v>0.1</v>
      </c>
      <c r="F21" s="53">
        <v>0</v>
      </c>
      <c r="G21" s="53">
        <v>0.1</v>
      </c>
      <c r="H21" s="53">
        <v>0</v>
      </c>
      <c r="I21" s="243"/>
      <c r="J21" s="53"/>
      <c r="K21" s="92"/>
    </row>
    <row r="22" spans="1:11" s="17" customFormat="1" ht="74.25" customHeight="1" hidden="1">
      <c r="A22" s="387"/>
      <c r="B22" s="391"/>
      <c r="C22" s="395"/>
      <c r="D22" s="33" t="s">
        <v>59</v>
      </c>
      <c r="E22" s="33"/>
      <c r="F22" s="47"/>
      <c r="G22" s="47"/>
      <c r="H22" s="47"/>
      <c r="I22" s="241"/>
      <c r="J22" s="47"/>
      <c r="K22" s="93"/>
    </row>
    <row r="23" spans="1:11" s="17" customFormat="1" ht="14.25" customHeight="1">
      <c r="A23" s="387"/>
      <c r="B23" s="391"/>
      <c r="C23" s="395"/>
      <c r="D23" s="33" t="s">
        <v>76</v>
      </c>
      <c r="E23" s="22">
        <f>F23+G23+H23+I23+J23+K23</f>
        <v>339.40099999999995</v>
      </c>
      <c r="F23" s="36">
        <v>131.501</v>
      </c>
      <c r="G23" s="36">
        <v>44.8</v>
      </c>
      <c r="H23" s="36">
        <v>53.6</v>
      </c>
      <c r="I23" s="248">
        <v>9.5</v>
      </c>
      <c r="J23" s="36">
        <v>50</v>
      </c>
      <c r="K23" s="94">
        <v>50</v>
      </c>
    </row>
    <row r="24" spans="1:11" s="17" customFormat="1" ht="12" customHeight="1">
      <c r="A24" s="388"/>
      <c r="B24" s="392"/>
      <c r="C24" s="396"/>
      <c r="D24" s="21" t="s">
        <v>58</v>
      </c>
      <c r="E24" s="108"/>
      <c r="G24" s="53"/>
      <c r="H24" s="53"/>
      <c r="I24" s="243"/>
      <c r="J24" s="53"/>
      <c r="K24" s="92"/>
    </row>
    <row r="25" spans="1:11" ht="72.75" customHeight="1" hidden="1">
      <c r="A25" s="43" t="s">
        <v>34</v>
      </c>
      <c r="B25" s="12" t="s">
        <v>33</v>
      </c>
      <c r="C25" s="12" t="s">
        <v>27</v>
      </c>
      <c r="D25" s="33" t="s">
        <v>45</v>
      </c>
      <c r="E25" s="33"/>
      <c r="F25" s="47"/>
      <c r="G25" s="47"/>
      <c r="H25" s="47"/>
      <c r="I25" s="241"/>
      <c r="J25" s="47"/>
      <c r="K25" s="93"/>
    </row>
    <row r="26" spans="1:18" ht="56.25" customHeight="1" hidden="1">
      <c r="A26" s="43" t="s">
        <v>35</v>
      </c>
      <c r="B26" s="12" t="s">
        <v>33</v>
      </c>
      <c r="C26" s="12" t="s">
        <v>46</v>
      </c>
      <c r="D26" s="33" t="s">
        <v>45</v>
      </c>
      <c r="E26" s="33"/>
      <c r="F26" s="47"/>
      <c r="G26" s="47"/>
      <c r="H26" s="47"/>
      <c r="I26" s="241"/>
      <c r="J26" s="47"/>
      <c r="K26" s="93"/>
      <c r="L26" s="31"/>
      <c r="M26" s="31"/>
      <c r="N26" s="31"/>
      <c r="O26" s="31"/>
      <c r="P26" s="31"/>
      <c r="Q26" s="31"/>
      <c r="R26" s="31"/>
    </row>
    <row r="27" spans="1:11" ht="37.5" customHeight="1" hidden="1">
      <c r="A27" s="386" t="s">
        <v>36</v>
      </c>
      <c r="B27" s="390" t="s">
        <v>33</v>
      </c>
      <c r="C27" s="407" t="s">
        <v>29</v>
      </c>
      <c r="D27" s="33" t="s">
        <v>45</v>
      </c>
      <c r="E27" s="33"/>
      <c r="F27" s="47"/>
      <c r="G27" s="47"/>
      <c r="H27" s="47"/>
      <c r="I27" s="241"/>
      <c r="J27" s="47"/>
      <c r="K27" s="93"/>
    </row>
    <row r="28" spans="1:11" ht="49.5" customHeight="1" hidden="1">
      <c r="A28" s="386"/>
      <c r="B28" s="390"/>
      <c r="C28" s="390"/>
      <c r="D28" s="33" t="s">
        <v>57</v>
      </c>
      <c r="E28" s="33"/>
      <c r="F28" s="47"/>
      <c r="G28" s="47"/>
      <c r="H28" s="47"/>
      <c r="I28" s="241"/>
      <c r="J28" s="47"/>
      <c r="K28" s="93"/>
    </row>
    <row r="29" spans="1:11" ht="57.75" customHeight="1" hidden="1">
      <c r="A29" s="405"/>
      <c r="B29" s="406"/>
      <c r="C29" s="406"/>
      <c r="D29" s="33" t="s">
        <v>60</v>
      </c>
      <c r="E29" s="33"/>
      <c r="F29" s="47"/>
      <c r="G29" s="47"/>
      <c r="H29" s="47"/>
      <c r="I29" s="241"/>
      <c r="J29" s="47"/>
      <c r="K29" s="93"/>
    </row>
    <row r="30" spans="1:11" ht="42" customHeight="1" hidden="1">
      <c r="A30" s="386" t="s">
        <v>37</v>
      </c>
      <c r="B30" s="390" t="s">
        <v>33</v>
      </c>
      <c r="C30" s="407" t="s">
        <v>28</v>
      </c>
      <c r="D30" s="33" t="s">
        <v>45</v>
      </c>
      <c r="E30" s="33"/>
      <c r="F30" s="47"/>
      <c r="G30" s="47"/>
      <c r="H30" s="47"/>
      <c r="I30" s="241"/>
      <c r="J30" s="47"/>
      <c r="K30" s="93"/>
    </row>
    <row r="31" spans="1:11" ht="42" customHeight="1" hidden="1">
      <c r="A31" s="386"/>
      <c r="B31" s="390"/>
      <c r="C31" s="390"/>
      <c r="D31" s="33" t="s">
        <v>57</v>
      </c>
      <c r="E31" s="33"/>
      <c r="F31" s="47"/>
      <c r="G31" s="47"/>
      <c r="H31" s="47"/>
      <c r="I31" s="241"/>
      <c r="J31" s="47"/>
      <c r="K31" s="93"/>
    </row>
    <row r="32" spans="1:11" ht="60" customHeight="1" hidden="1">
      <c r="A32" s="405"/>
      <c r="B32" s="406"/>
      <c r="C32" s="406"/>
      <c r="D32" s="33" t="s">
        <v>60</v>
      </c>
      <c r="E32" s="33"/>
      <c r="F32" s="47"/>
      <c r="G32" s="47"/>
      <c r="H32" s="47"/>
      <c r="I32" s="241"/>
      <c r="J32" s="47"/>
      <c r="K32" s="93"/>
    </row>
    <row r="33" spans="1:11" ht="43.5" customHeight="1" hidden="1">
      <c r="A33" s="385" t="s">
        <v>38</v>
      </c>
      <c r="B33" s="407" t="s">
        <v>33</v>
      </c>
      <c r="C33" s="407" t="s">
        <v>30</v>
      </c>
      <c r="D33" s="33" t="s">
        <v>45</v>
      </c>
      <c r="E33" s="33"/>
      <c r="F33" s="48"/>
      <c r="G33" s="48"/>
      <c r="H33" s="47"/>
      <c r="I33" s="241"/>
      <c r="J33" s="47"/>
      <c r="K33" s="93"/>
    </row>
    <row r="34" spans="1:11" ht="46.5" customHeight="1" hidden="1">
      <c r="A34" s="386"/>
      <c r="B34" s="390"/>
      <c r="C34" s="390"/>
      <c r="D34" s="33" t="s">
        <v>57</v>
      </c>
      <c r="E34" s="33"/>
      <c r="F34" s="48"/>
      <c r="G34" s="48"/>
      <c r="H34" s="47"/>
      <c r="I34" s="241"/>
      <c r="J34" s="47"/>
      <c r="K34" s="93"/>
    </row>
    <row r="35" spans="1:11" ht="59.25" customHeight="1" hidden="1">
      <c r="A35" s="405"/>
      <c r="B35" s="406"/>
      <c r="C35" s="406"/>
      <c r="D35" s="33" t="s">
        <v>60</v>
      </c>
      <c r="E35" s="33"/>
      <c r="F35" s="48"/>
      <c r="G35" s="48"/>
      <c r="H35" s="47"/>
      <c r="I35" s="241"/>
      <c r="J35" s="47"/>
      <c r="K35" s="93"/>
    </row>
    <row r="36" spans="1:11" ht="43.5" customHeight="1" hidden="1">
      <c r="A36" s="385" t="s">
        <v>39</v>
      </c>
      <c r="B36" s="407" t="s">
        <v>33</v>
      </c>
      <c r="C36" s="407" t="s">
        <v>31</v>
      </c>
      <c r="D36" s="33" t="s">
        <v>45</v>
      </c>
      <c r="E36" s="33"/>
      <c r="F36" s="48"/>
      <c r="G36" s="48"/>
      <c r="H36" s="47"/>
      <c r="I36" s="241"/>
      <c r="J36" s="47"/>
      <c r="K36" s="93"/>
    </row>
    <row r="37" spans="1:11" ht="43.5" customHeight="1" hidden="1">
      <c r="A37" s="386"/>
      <c r="B37" s="391"/>
      <c r="C37" s="391"/>
      <c r="D37" s="33" t="s">
        <v>57</v>
      </c>
      <c r="E37" s="33"/>
      <c r="F37" s="48"/>
      <c r="G37" s="48"/>
      <c r="H37" s="47"/>
      <c r="I37" s="241"/>
      <c r="J37" s="47"/>
      <c r="K37" s="93"/>
    </row>
    <row r="38" spans="1:11" ht="63" customHeight="1" hidden="1">
      <c r="A38" s="405"/>
      <c r="B38" s="392"/>
      <c r="C38" s="392"/>
      <c r="D38" s="33" t="s">
        <v>60</v>
      </c>
      <c r="E38" s="33"/>
      <c r="F38" s="48"/>
      <c r="G38" s="48"/>
      <c r="H38" s="47"/>
      <c r="I38" s="241"/>
      <c r="J38" s="47"/>
      <c r="K38" s="93"/>
    </row>
    <row r="39" spans="1:11" ht="18" customHeight="1">
      <c r="A39" s="385"/>
      <c r="B39" s="408" t="s">
        <v>178</v>
      </c>
      <c r="C39" s="411" t="s">
        <v>179</v>
      </c>
      <c r="D39" s="175" t="s">
        <v>56</v>
      </c>
      <c r="E39" s="121">
        <f>I39+J39+K39</f>
        <v>795.47</v>
      </c>
      <c r="F39" s="206"/>
      <c r="G39" s="206"/>
      <c r="H39" s="207"/>
      <c r="I39" s="249">
        <v>195.47</v>
      </c>
      <c r="J39" s="177">
        <v>300</v>
      </c>
      <c r="K39" s="178">
        <v>300</v>
      </c>
    </row>
    <row r="40" spans="1:11" ht="43.5" customHeight="1">
      <c r="A40" s="386"/>
      <c r="B40" s="409"/>
      <c r="C40" s="411"/>
      <c r="D40" s="33" t="s">
        <v>77</v>
      </c>
      <c r="E40" s="110">
        <f>H40+I40+J40+K40</f>
        <v>1317.8</v>
      </c>
      <c r="F40" s="48"/>
      <c r="G40" s="48"/>
      <c r="H40" s="47">
        <v>1131.8</v>
      </c>
      <c r="I40" s="241">
        <v>186</v>
      </c>
      <c r="J40" s="47">
        <v>0</v>
      </c>
      <c r="K40" s="93">
        <v>0</v>
      </c>
    </row>
    <row r="41" spans="1:11" ht="29.25" customHeight="1">
      <c r="A41" s="386"/>
      <c r="B41" s="409"/>
      <c r="C41" s="411"/>
      <c r="D41" s="33" t="s">
        <v>57</v>
      </c>
      <c r="E41" s="22">
        <v>0</v>
      </c>
      <c r="F41" s="48"/>
      <c r="G41" s="48"/>
      <c r="H41" s="47"/>
      <c r="I41" s="241">
        <v>0</v>
      </c>
      <c r="J41" s="47">
        <v>0</v>
      </c>
      <c r="K41" s="93">
        <v>0</v>
      </c>
    </row>
    <row r="42" spans="1:11" ht="17.25" customHeight="1">
      <c r="A42" s="386"/>
      <c r="B42" s="409"/>
      <c r="C42" s="411"/>
      <c r="D42" s="33" t="s">
        <v>76</v>
      </c>
      <c r="E42" s="255">
        <f>H42+I42+J42+K42</f>
        <v>663.1</v>
      </c>
      <c r="F42" s="48"/>
      <c r="G42" s="48"/>
      <c r="H42" s="47">
        <v>53.6</v>
      </c>
      <c r="I42" s="250">
        <v>9.5</v>
      </c>
      <c r="J42" s="47">
        <v>300</v>
      </c>
      <c r="K42" s="93">
        <v>300</v>
      </c>
    </row>
    <row r="43" spans="1:11" ht="17.25" customHeight="1">
      <c r="A43" s="386"/>
      <c r="B43" s="409"/>
      <c r="C43" s="411"/>
      <c r="D43" s="21" t="s">
        <v>58</v>
      </c>
      <c r="E43" s="33"/>
      <c r="F43" s="48"/>
      <c r="G43" s="48"/>
      <c r="H43" s="47"/>
      <c r="I43" s="241"/>
      <c r="J43" s="47"/>
      <c r="K43" s="93"/>
    </row>
    <row r="44" spans="1:11" ht="1.5" customHeight="1" hidden="1">
      <c r="A44" s="386"/>
      <c r="B44" s="408" t="s">
        <v>32</v>
      </c>
      <c r="C44" s="361" t="s">
        <v>147</v>
      </c>
      <c r="D44" s="21"/>
      <c r="E44" s="22"/>
      <c r="F44" s="48"/>
      <c r="G44" s="48"/>
      <c r="H44" s="47"/>
      <c r="I44" s="241"/>
      <c r="J44" s="47"/>
      <c r="K44" s="93"/>
    </row>
    <row r="45" spans="1:11" ht="19.5" customHeight="1" hidden="1">
      <c r="A45" s="386"/>
      <c r="B45" s="409"/>
      <c r="C45" s="410"/>
      <c r="D45" s="21"/>
      <c r="E45" s="33"/>
      <c r="F45" s="48"/>
      <c r="G45" s="48"/>
      <c r="H45" s="47"/>
      <c r="I45" s="241"/>
      <c r="J45" s="47"/>
      <c r="K45" s="93"/>
    </row>
    <row r="46" spans="1:11" ht="19.5" customHeight="1">
      <c r="A46" s="386"/>
      <c r="B46" s="409"/>
      <c r="C46" s="410"/>
      <c r="D46" s="179" t="s">
        <v>56</v>
      </c>
      <c r="E46" s="121">
        <f>I46+J46+K46+H46</f>
        <v>3933.9000000000005</v>
      </c>
      <c r="F46" s="176"/>
      <c r="G46" s="176"/>
      <c r="H46" s="177">
        <v>1131.8</v>
      </c>
      <c r="I46" s="249">
        <v>1187.9</v>
      </c>
      <c r="J46" s="177">
        <v>807</v>
      </c>
      <c r="K46" s="178">
        <v>807.2</v>
      </c>
    </row>
    <row r="47" spans="1:11" ht="41.25" customHeight="1">
      <c r="A47" s="386"/>
      <c r="B47" s="409"/>
      <c r="C47" s="410"/>
      <c r="D47" s="21" t="s">
        <v>77</v>
      </c>
      <c r="E47" s="121">
        <f>I47+J47+K47+H47</f>
        <v>3933.9000000000005</v>
      </c>
      <c r="F47" s="48"/>
      <c r="G47" s="48"/>
      <c r="H47" s="47">
        <v>1131.8</v>
      </c>
      <c r="I47" s="241">
        <v>1187.9</v>
      </c>
      <c r="J47" s="47">
        <v>807</v>
      </c>
      <c r="K47" s="93">
        <v>807.2</v>
      </c>
    </row>
    <row r="48" spans="1:11" ht="33" customHeight="1">
      <c r="A48" s="386"/>
      <c r="B48" s="409"/>
      <c r="C48" s="410"/>
      <c r="D48" s="21" t="s">
        <v>57</v>
      </c>
      <c r="E48" s="121">
        <f>I48+J48+K48</f>
        <v>0</v>
      </c>
      <c r="F48" s="48"/>
      <c r="G48" s="48"/>
      <c r="H48" s="47"/>
      <c r="I48" s="47">
        <v>0</v>
      </c>
      <c r="J48" s="47">
        <v>0</v>
      </c>
      <c r="K48" s="93">
        <v>0</v>
      </c>
    </row>
    <row r="49" spans="1:11" ht="19.5" customHeight="1">
      <c r="A49" s="386"/>
      <c r="B49" s="409"/>
      <c r="C49" s="410"/>
      <c r="D49" s="21" t="s">
        <v>76</v>
      </c>
      <c r="E49" s="121">
        <f>I49+J49+K49</f>
        <v>0</v>
      </c>
      <c r="F49" s="48"/>
      <c r="G49" s="48"/>
      <c r="H49" s="47"/>
      <c r="I49" s="47">
        <v>0</v>
      </c>
      <c r="J49" s="47">
        <v>0</v>
      </c>
      <c r="K49" s="93">
        <v>0</v>
      </c>
    </row>
    <row r="50" spans="1:11" ht="18" customHeight="1">
      <c r="A50" s="405"/>
      <c r="B50" s="409"/>
      <c r="C50" s="362"/>
      <c r="D50" s="33" t="s">
        <v>58</v>
      </c>
      <c r="E50" s="121">
        <f>I50+J50+K50</f>
        <v>0</v>
      </c>
      <c r="F50" s="48"/>
      <c r="G50" s="48"/>
      <c r="H50" s="47"/>
      <c r="I50" s="47"/>
      <c r="J50" s="47"/>
      <c r="K50" s="93"/>
    </row>
    <row r="51" spans="1:11" ht="13.5" customHeight="1">
      <c r="A51" s="245"/>
      <c r="B51" s="412" t="s">
        <v>33</v>
      </c>
      <c r="C51" s="361" t="s">
        <v>187</v>
      </c>
      <c r="D51" s="33" t="s">
        <v>56</v>
      </c>
      <c r="E51" s="121">
        <f>H51+I51+J51+K51</f>
        <v>2108.5699999999997</v>
      </c>
      <c r="F51" s="48"/>
      <c r="G51" s="48"/>
      <c r="H51" s="47">
        <v>685.8</v>
      </c>
      <c r="I51" s="251">
        <v>808.97</v>
      </c>
      <c r="J51" s="47">
        <v>306.8</v>
      </c>
      <c r="K51" s="93">
        <v>307</v>
      </c>
    </row>
    <row r="52" spans="1:11" ht="39.75" customHeight="1">
      <c r="A52" s="246"/>
      <c r="B52" s="413"/>
      <c r="C52" s="410"/>
      <c r="D52" s="33" t="s">
        <v>77</v>
      </c>
      <c r="E52" s="121">
        <f>H52+I52+J52+K52</f>
        <v>2108.5699999999997</v>
      </c>
      <c r="F52" s="48"/>
      <c r="G52" s="48"/>
      <c r="H52" s="47">
        <v>685.8</v>
      </c>
      <c r="I52" s="47">
        <v>808.97</v>
      </c>
      <c r="J52" s="47">
        <v>306.8</v>
      </c>
      <c r="K52" s="93">
        <v>307</v>
      </c>
    </row>
    <row r="53" spans="1:11" ht="31.5" customHeight="1">
      <c r="A53" s="246"/>
      <c r="B53" s="413"/>
      <c r="C53" s="410"/>
      <c r="D53" s="33" t="s">
        <v>57</v>
      </c>
      <c r="E53" s="121"/>
      <c r="F53" s="48"/>
      <c r="G53" s="48"/>
      <c r="H53" s="47"/>
      <c r="I53" s="47"/>
      <c r="J53" s="47"/>
      <c r="K53" s="93"/>
    </row>
    <row r="54" spans="1:11" ht="18" customHeight="1">
      <c r="A54" s="246"/>
      <c r="B54" s="413"/>
      <c r="C54" s="410"/>
      <c r="D54" s="33" t="s">
        <v>76</v>
      </c>
      <c r="E54" s="121"/>
      <c r="F54" s="48"/>
      <c r="G54" s="48"/>
      <c r="H54" s="47"/>
      <c r="I54" s="47"/>
      <c r="J54" s="47"/>
      <c r="K54" s="93"/>
    </row>
    <row r="55" spans="1:11" ht="18" customHeight="1">
      <c r="A55" s="247"/>
      <c r="B55" s="414"/>
      <c r="C55" s="362"/>
      <c r="D55" s="33" t="s">
        <v>58</v>
      </c>
      <c r="E55" s="121"/>
      <c r="F55" s="48"/>
      <c r="G55" s="48"/>
      <c r="H55" s="47"/>
      <c r="I55" s="47"/>
      <c r="J55" s="47"/>
      <c r="K55" s="93"/>
    </row>
    <row r="56" spans="1:11" ht="12.75" customHeight="1">
      <c r="A56" s="246"/>
      <c r="B56" s="412" t="s">
        <v>33</v>
      </c>
      <c r="C56" s="361" t="s">
        <v>188</v>
      </c>
      <c r="D56" s="33" t="s">
        <v>56</v>
      </c>
      <c r="E56" s="121">
        <f>H56+I56+J56+K56</f>
        <v>1848.8</v>
      </c>
      <c r="F56" s="48"/>
      <c r="G56" s="48"/>
      <c r="H56" s="47">
        <v>446</v>
      </c>
      <c r="I56" s="47">
        <v>402.4</v>
      </c>
      <c r="J56" s="47">
        <v>500.2</v>
      </c>
      <c r="K56" s="93">
        <v>500.2</v>
      </c>
    </row>
    <row r="57" spans="1:11" ht="39" customHeight="1">
      <c r="A57" s="246"/>
      <c r="B57" s="413"/>
      <c r="C57" s="410"/>
      <c r="D57" s="33" t="s">
        <v>77</v>
      </c>
      <c r="E57" s="121">
        <f>H57+I57+J57+K57</f>
        <v>1848.8</v>
      </c>
      <c r="F57" s="48"/>
      <c r="G57" s="48"/>
      <c r="H57" s="47">
        <v>446</v>
      </c>
      <c r="I57" s="47">
        <v>402.4</v>
      </c>
      <c r="J57" s="47">
        <v>500.2</v>
      </c>
      <c r="K57" s="93">
        <v>500.2</v>
      </c>
    </row>
    <row r="58" spans="1:11" ht="24.75" customHeight="1">
      <c r="A58" s="246"/>
      <c r="B58" s="413"/>
      <c r="C58" s="410"/>
      <c r="D58" s="33" t="s">
        <v>57</v>
      </c>
      <c r="E58" s="121"/>
      <c r="F58" s="48"/>
      <c r="G58" s="48"/>
      <c r="H58" s="47"/>
      <c r="I58" s="47"/>
      <c r="J58" s="47"/>
      <c r="K58" s="93"/>
    </row>
    <row r="59" spans="1:11" ht="19.5" customHeight="1">
      <c r="A59" s="246"/>
      <c r="B59" s="413"/>
      <c r="C59" s="410"/>
      <c r="D59" s="33" t="s">
        <v>76</v>
      </c>
      <c r="E59" s="121"/>
      <c r="F59" s="48"/>
      <c r="G59" s="48"/>
      <c r="H59" s="47"/>
      <c r="I59" s="47"/>
      <c r="J59" s="47"/>
      <c r="K59" s="93"/>
    </row>
    <row r="60" spans="1:11" ht="18.75" customHeight="1">
      <c r="A60" s="246"/>
      <c r="B60" s="414"/>
      <c r="C60" s="362"/>
      <c r="D60" s="33" t="s">
        <v>58</v>
      </c>
      <c r="E60" s="121"/>
      <c r="F60" s="48"/>
      <c r="G60" s="48"/>
      <c r="H60" s="47"/>
      <c r="I60" s="47"/>
      <c r="J60" s="47"/>
      <c r="K60" s="93"/>
    </row>
    <row r="61" spans="1:11" s="17" customFormat="1" ht="21" customHeight="1">
      <c r="A61" s="385">
        <v>2</v>
      </c>
      <c r="B61" s="407" t="s">
        <v>32</v>
      </c>
      <c r="C61" s="393" t="s">
        <v>86</v>
      </c>
      <c r="D61" s="33" t="s">
        <v>56</v>
      </c>
      <c r="E61" s="121">
        <v>1230</v>
      </c>
      <c r="F61" s="121"/>
      <c r="G61" s="121"/>
      <c r="H61" s="121">
        <v>1230</v>
      </c>
      <c r="I61" s="180">
        <v>0</v>
      </c>
      <c r="J61" s="180">
        <v>0</v>
      </c>
      <c r="K61" s="180">
        <v>0</v>
      </c>
    </row>
    <row r="62" spans="1:18" s="17" customFormat="1" ht="38.25" customHeight="1">
      <c r="A62" s="386"/>
      <c r="B62" s="391"/>
      <c r="C62" s="395"/>
      <c r="D62" s="21" t="s">
        <v>77</v>
      </c>
      <c r="E62" s="33"/>
      <c r="F62" s="47"/>
      <c r="G62" s="47"/>
      <c r="H62" s="47"/>
      <c r="I62" s="181">
        <v>0</v>
      </c>
      <c r="J62" s="181">
        <v>0</v>
      </c>
      <c r="K62" s="182">
        <v>0</v>
      </c>
      <c r="M62" s="44"/>
      <c r="N62" s="44"/>
      <c r="O62" s="44"/>
      <c r="P62" s="44"/>
      <c r="Q62" s="44"/>
      <c r="R62" s="44"/>
    </row>
    <row r="63" spans="1:11" s="17" customFormat="1" ht="31.5" customHeight="1">
      <c r="A63" s="386"/>
      <c r="B63" s="391"/>
      <c r="C63" s="395"/>
      <c r="D63" s="33" t="s">
        <v>57</v>
      </c>
      <c r="E63" s="33"/>
      <c r="F63" s="47"/>
      <c r="G63" s="47"/>
      <c r="H63" s="47"/>
      <c r="I63" s="181">
        <v>0</v>
      </c>
      <c r="J63" s="181">
        <v>0</v>
      </c>
      <c r="K63" s="182">
        <v>0</v>
      </c>
    </row>
    <row r="64" spans="1:11" s="17" customFormat="1" ht="67.5" customHeight="1" hidden="1">
      <c r="A64" s="386"/>
      <c r="B64" s="391"/>
      <c r="C64" s="395"/>
      <c r="D64" s="33" t="s">
        <v>59</v>
      </c>
      <c r="E64" s="33"/>
      <c r="F64" s="47"/>
      <c r="G64" s="47"/>
      <c r="H64" s="47"/>
      <c r="I64" s="181"/>
      <c r="J64" s="181"/>
      <c r="K64" s="182"/>
    </row>
    <row r="65" spans="1:11" s="17" customFormat="1" ht="19.5" customHeight="1">
      <c r="A65" s="387"/>
      <c r="B65" s="391"/>
      <c r="C65" s="395"/>
      <c r="D65" s="33" t="s">
        <v>76</v>
      </c>
      <c r="E65" s="110">
        <v>1230</v>
      </c>
      <c r="F65" s="53"/>
      <c r="G65" s="53"/>
      <c r="H65" s="53">
        <v>1230</v>
      </c>
      <c r="I65" s="183">
        <v>0</v>
      </c>
      <c r="J65" s="183">
        <v>0</v>
      </c>
      <c r="K65" s="184">
        <v>0</v>
      </c>
    </row>
    <row r="66" spans="1:11" s="17" customFormat="1" ht="20.25" customHeight="1">
      <c r="A66" s="388"/>
      <c r="B66" s="392"/>
      <c r="C66" s="396"/>
      <c r="D66" s="21" t="s">
        <v>58</v>
      </c>
      <c r="E66" s="21"/>
      <c r="F66" s="47"/>
      <c r="G66" s="47"/>
      <c r="H66" s="47"/>
      <c r="I66" s="181"/>
      <c r="J66" s="181"/>
      <c r="K66" s="182"/>
    </row>
    <row r="67" ht="15">
      <c r="A67" s="34"/>
    </row>
    <row r="68" ht="15">
      <c r="A68" s="34"/>
    </row>
    <row r="69" ht="15">
      <c r="A69" s="34"/>
    </row>
    <row r="70" ht="15">
      <c r="A70" s="34"/>
    </row>
    <row r="71" ht="15">
      <c r="A71" s="34"/>
    </row>
    <row r="72" ht="15">
      <c r="A72" s="34"/>
    </row>
    <row r="73" ht="15">
      <c r="A73" s="34"/>
    </row>
    <row r="74" ht="15">
      <c r="A74" s="34"/>
    </row>
    <row r="75" ht="15">
      <c r="A75" s="34"/>
    </row>
    <row r="76" ht="15">
      <c r="A76" s="34"/>
    </row>
    <row r="77" ht="15">
      <c r="A77" s="34"/>
    </row>
    <row r="78" ht="15">
      <c r="A78" s="34"/>
    </row>
    <row r="79" ht="15">
      <c r="A79" s="34"/>
    </row>
    <row r="80" ht="15">
      <c r="A80" s="34"/>
    </row>
    <row r="81" ht="15">
      <c r="A81" s="34"/>
    </row>
    <row r="82" ht="15">
      <c r="A82" s="34"/>
    </row>
    <row r="83" ht="15">
      <c r="A83" s="34"/>
    </row>
    <row r="84" ht="15">
      <c r="A84" s="34"/>
    </row>
    <row r="85" ht="15">
      <c r="A85" s="34"/>
    </row>
    <row r="86" ht="15">
      <c r="A86" s="34"/>
    </row>
    <row r="87" ht="15">
      <c r="A87" s="34"/>
    </row>
    <row r="88" ht="15">
      <c r="A88" s="34"/>
    </row>
    <row r="89" ht="15">
      <c r="A89" s="34"/>
    </row>
    <row r="90" ht="15">
      <c r="A90" s="34"/>
    </row>
    <row r="91" ht="15">
      <c r="A91" s="34"/>
    </row>
    <row r="92" ht="15">
      <c r="A92" s="34"/>
    </row>
    <row r="93" ht="15">
      <c r="A93" s="34"/>
    </row>
    <row r="94" ht="15">
      <c r="A94" s="34"/>
    </row>
    <row r="95" ht="15">
      <c r="A95" s="34"/>
    </row>
    <row r="96" ht="15">
      <c r="A96" s="34"/>
    </row>
    <row r="97" ht="15">
      <c r="A97" s="34"/>
    </row>
    <row r="98" ht="15">
      <c r="A98" s="34"/>
    </row>
    <row r="99" ht="15">
      <c r="A99" s="34"/>
    </row>
    <row r="100" ht="15">
      <c r="A100" s="34"/>
    </row>
    <row r="101" ht="15">
      <c r="A101" s="34"/>
    </row>
    <row r="102" ht="15">
      <c r="A102" s="34"/>
    </row>
    <row r="103" ht="15">
      <c r="A103" s="34"/>
    </row>
    <row r="104" ht="15">
      <c r="A104" s="34"/>
    </row>
    <row r="105" ht="15">
      <c r="A105" s="34"/>
    </row>
  </sheetData>
  <sheetProtection/>
  <mergeCells count="39">
    <mergeCell ref="A61:A66"/>
    <mergeCell ref="B61:B66"/>
    <mergeCell ref="C61:C66"/>
    <mergeCell ref="C51:C55"/>
    <mergeCell ref="B51:B55"/>
    <mergeCell ref="C56:C60"/>
    <mergeCell ref="B56:B60"/>
    <mergeCell ref="B44:B50"/>
    <mergeCell ref="C44:C50"/>
    <mergeCell ref="C36:C38"/>
    <mergeCell ref="B36:B38"/>
    <mergeCell ref="A33:A35"/>
    <mergeCell ref="A36:A38"/>
    <mergeCell ref="C39:C43"/>
    <mergeCell ref="B39:B43"/>
    <mergeCell ref="A39:A50"/>
    <mergeCell ref="A27:A29"/>
    <mergeCell ref="B30:B32"/>
    <mergeCell ref="C30:C32"/>
    <mergeCell ref="A30:A32"/>
    <mergeCell ref="B33:B35"/>
    <mergeCell ref="C33:C35"/>
    <mergeCell ref="B27:B29"/>
    <mergeCell ref="C27:C29"/>
    <mergeCell ref="A19:A24"/>
    <mergeCell ref="B19:B24"/>
    <mergeCell ref="C19:C24"/>
    <mergeCell ref="C11:C16"/>
    <mergeCell ref="B11:B16"/>
    <mergeCell ref="B17:B18"/>
    <mergeCell ref="A11:A16"/>
    <mergeCell ref="A9:A10"/>
    <mergeCell ref="E9:E10"/>
    <mergeCell ref="B9:B10"/>
    <mergeCell ref="C9:C10"/>
    <mergeCell ref="D9:D10"/>
    <mergeCell ref="H1:K1"/>
    <mergeCell ref="B4:K4"/>
    <mergeCell ref="F9:K9"/>
  </mergeCells>
  <printOptions/>
  <pageMargins left="0.7086614173228347" right="0.7086614173228347" top="0.7480314960629921" bottom="0.7480314960629921" header="0.31496062992125984" footer="0.31496062992125984"/>
  <pageSetup firstPageNumber="47" useFirstPageNumber="1" horizontalDpi="600" verticalDpi="600" orientation="landscape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Эконом</cp:lastModifiedBy>
  <cp:lastPrinted>2018-10-12T02:26:55Z</cp:lastPrinted>
  <dcterms:created xsi:type="dcterms:W3CDTF">2012-05-11T11:37:19Z</dcterms:created>
  <dcterms:modified xsi:type="dcterms:W3CDTF">2018-10-12T02:27:02Z</dcterms:modified>
  <cp:category/>
  <cp:version/>
  <cp:contentType/>
  <cp:contentStatus/>
</cp:coreProperties>
</file>